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15" activeTab="0"/>
  </bookViews>
  <sheets>
    <sheet name="Income" sheetId="1" r:id="rId1"/>
    <sheet name="bs" sheetId="2" r:id="rId2"/>
    <sheet name="cash 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<sst xmlns="http://schemas.openxmlformats.org/spreadsheetml/2006/main" count="146" uniqueCount="128">
  <si>
    <t xml:space="preserve">INTERIM FINANCIAL REPORT ON CONSOLIDATED RESULTS FOR THE </t>
  </si>
  <si>
    <t>RM '000</t>
  </si>
  <si>
    <t>Revenue</t>
  </si>
  <si>
    <t>Other Operating Income</t>
  </si>
  <si>
    <t>Finance Costs</t>
  </si>
  <si>
    <t>Taxation</t>
  </si>
  <si>
    <t xml:space="preserve"> - Diluted ( Sen)</t>
  </si>
  <si>
    <t xml:space="preserve"> </t>
  </si>
  <si>
    <t>JERASIA CAPITAL BERHAD ( 503248-A)</t>
  </si>
  <si>
    <t>FINANCIAL</t>
  </si>
  <si>
    <t>Intangible assets</t>
  </si>
  <si>
    <t>Share Capital</t>
  </si>
  <si>
    <t>CONDENSED CONSOLIDATED STATEMENT OF CHANGES IN EQUITY</t>
  </si>
  <si>
    <t>Total</t>
  </si>
  <si>
    <t>Unappropriated</t>
  </si>
  <si>
    <t>Profits</t>
  </si>
  <si>
    <t>Share</t>
  </si>
  <si>
    <t>Capital</t>
  </si>
  <si>
    <t>Interest Income</t>
  </si>
  <si>
    <t>Interest Expenses</t>
  </si>
  <si>
    <t>Cash and cash equivalents brought forward</t>
  </si>
  <si>
    <t>Net cash and cash equivalents carried forward</t>
  </si>
  <si>
    <t>Cash and bank balances</t>
  </si>
  <si>
    <t>RM'000</t>
  </si>
  <si>
    <t>Changes in working capital:-</t>
  </si>
  <si>
    <t>Net change in current assets</t>
  </si>
  <si>
    <t>Net change in current liabilities</t>
  </si>
  <si>
    <t>Bank borrowings</t>
  </si>
  <si>
    <t>Cash and cash equivalents comprise:-</t>
  </si>
  <si>
    <t>Interest Paid</t>
  </si>
  <si>
    <t>Interest Received</t>
  </si>
  <si>
    <t>UNAUDITED</t>
  </si>
  <si>
    <t>Operating profit before changes in working capital</t>
  </si>
  <si>
    <t>Foreign</t>
  </si>
  <si>
    <t>Exchange</t>
  </si>
  <si>
    <t>Reserve</t>
  </si>
  <si>
    <t>Net Assets Per Share (RM) *</t>
  </si>
  <si>
    <t>AS AT PRECEEDING</t>
  </si>
  <si>
    <t>Net effect of exchange rate movements</t>
  </si>
  <si>
    <t>Depreciation of property, plant and equipment</t>
  </si>
  <si>
    <t>CONTINUING OPERATIONS</t>
  </si>
  <si>
    <t>Long term deposits</t>
  </si>
  <si>
    <t>ASSETS</t>
  </si>
  <si>
    <t>Non-current assets</t>
  </si>
  <si>
    <t>Inventories</t>
  </si>
  <si>
    <t>Trade and other receivables</t>
  </si>
  <si>
    <t>Trade and other payables</t>
  </si>
  <si>
    <t>Short term borrowings</t>
  </si>
  <si>
    <t>TOTAL ASSETS</t>
  </si>
  <si>
    <t>EQUITY AND LIABILITIES</t>
  </si>
  <si>
    <t>Equity attributable to equity holders of the Company</t>
  </si>
  <si>
    <t>Total equity</t>
  </si>
  <si>
    <t>Current assets</t>
  </si>
  <si>
    <t>LIABILITIES</t>
  </si>
  <si>
    <t>Non-current liabilities</t>
  </si>
  <si>
    <t>Current liabilities</t>
  </si>
  <si>
    <t>TOTAL EQUITY AND LIABILITIES</t>
  </si>
  <si>
    <t>Total liabilities</t>
  </si>
  <si>
    <t>Net Profit before tax from continuing operations</t>
  </si>
  <si>
    <t>Net increase / (decrease) in cash and cash equivalents</t>
  </si>
  <si>
    <t>Attributable to Equity Holders of the Company</t>
  </si>
  <si>
    <t>( The figures have not been audited )</t>
  </si>
  <si>
    <t>* The net assets per share is based on the computation of total assets (including intangibles) minus total liabilities</t>
  </si>
  <si>
    <t xml:space="preserve">               divided by total number of ordinary shares in circulation</t>
  </si>
  <si>
    <t>AS AT END OF</t>
  </si>
  <si>
    <t>CURRENT</t>
  </si>
  <si>
    <t>QUARTER</t>
  </si>
  <si>
    <t>Bank overdraft</t>
  </si>
  <si>
    <t>Property, plant and equipment</t>
  </si>
  <si>
    <t>Adjustments for :-</t>
  </si>
  <si>
    <t>Purchase of property, plant and equipments</t>
  </si>
  <si>
    <t>Proceeds from disposal of property, plant and equipment</t>
  </si>
  <si>
    <t xml:space="preserve">     continuing operations ( Sen)</t>
  </si>
  <si>
    <t>Tax recoverable</t>
  </si>
  <si>
    <t>Taxation payable</t>
  </si>
  <si>
    <t>Deferred tax assets</t>
  </si>
  <si>
    <t>Deferred tax liability</t>
  </si>
  <si>
    <t>Taxation Paid</t>
  </si>
  <si>
    <t>ENDED</t>
  </si>
  <si>
    <t>Current</t>
  </si>
  <si>
    <t>Comparative</t>
  </si>
  <si>
    <t>Quarter</t>
  </si>
  <si>
    <t>Ended</t>
  </si>
  <si>
    <t>Cumulative</t>
  </si>
  <si>
    <t>To Date</t>
  </si>
  <si>
    <t>YEAR ENDED</t>
  </si>
  <si>
    <t>Property, plant and equipment written off</t>
  </si>
  <si>
    <t>Balance as at 1 April 2010</t>
  </si>
  <si>
    <t>CONDENSED CONSOLIDATED STATEMENT OF COMPREHENSIVE INCOME</t>
  </si>
  <si>
    <t>CONDENSED CONSOLIDATED STATEMENT OF CASH FLOW</t>
  </si>
  <si>
    <t xml:space="preserve">     holders of the Company</t>
  </si>
  <si>
    <t>The Condensed Consolidated Statement of Comprehensive Income should be read in conjunction with</t>
  </si>
  <si>
    <t>The Condensed Consolidated Statement of Financial Position should be read in conjunction with</t>
  </si>
  <si>
    <t>The Condensed Consolidated Cash Flow Statement should be read in conjunction with</t>
  </si>
  <si>
    <t>The Condensed Consolidated Statements of Changes in Equity should be read in conjunction with</t>
  </si>
  <si>
    <t>Profit Before Tax</t>
  </si>
  <si>
    <t>Other comprehensive income</t>
  </si>
  <si>
    <t>Total comprehensive income</t>
  </si>
  <si>
    <t>Earnings Per share</t>
  </si>
  <si>
    <t xml:space="preserve">     continuing operations to equity</t>
  </si>
  <si>
    <t>Currency translation difference</t>
  </si>
  <si>
    <t xml:space="preserve">     arising from consolidation</t>
  </si>
  <si>
    <t>31/03/2011</t>
  </si>
  <si>
    <t>Reserves</t>
  </si>
  <si>
    <t>FOR THE QUARTER ENDED 30 JUNE 2011</t>
  </si>
  <si>
    <t>30/06/2011</t>
  </si>
  <si>
    <t>30/06/2010</t>
  </si>
  <si>
    <t>3 Months</t>
  </si>
  <si>
    <t>Balance as at 1 April 2011</t>
  </si>
  <si>
    <t>Inventories written off and written down</t>
  </si>
  <si>
    <t xml:space="preserve">                  the audited annual financial report for the year ended 31 March 2011</t>
  </si>
  <si>
    <t>FIRST QUARTER ENDED 30 JUNE 2011</t>
  </si>
  <si>
    <t>AUDITED</t>
  </si>
  <si>
    <t>Operating Profit</t>
  </si>
  <si>
    <t>Profit for the period from</t>
  </si>
  <si>
    <t xml:space="preserve">     for the period to equity</t>
  </si>
  <si>
    <t xml:space="preserve"> - Basic for profit from</t>
  </si>
  <si>
    <t>PERIOD</t>
  </si>
  <si>
    <t>CASH FLOW FROM OPERATING ACTIVITIES</t>
  </si>
  <si>
    <t>Gain on disposal of property, plant and equipment</t>
  </si>
  <si>
    <t>Gain on foreign exchange - unrealised</t>
  </si>
  <si>
    <t>Net cash generated from operations</t>
  </si>
  <si>
    <t>Net cash generated from operating activities</t>
  </si>
  <si>
    <t>CASH FLOW USED IN INVESTING ACTIVITIES</t>
  </si>
  <si>
    <t>Net cash used in investing activities</t>
  </si>
  <si>
    <t>CASH FLOW ( USED IN ) / FROM FINANCING ACTIVITIES</t>
  </si>
  <si>
    <t>Net cash ( used in ) / generated from financing activities</t>
  </si>
  <si>
    <t>Total comprehensive income for the period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</si>
</sst>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* #,##0_);_(* \(#,##0\);_(* &quot;-&quot;_);_(@_)"/>
    <numFmt numFmtId="176" formatCode="_(&quot;RM&quot;* #,##0.00_);_(&quot;RM&quot;* \(#,##0.00\);_(&quot;RM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_-* #,##0.0000_-;\-* #,##0.0000_-;_-* &quot;-&quot;??_-;_-@_-"/>
    <numFmt numFmtId="188" formatCode="0.00_);[Red]\(0.00\)"/>
    <numFmt numFmtId="189" formatCode="0.00_);\(0.00\)"/>
    <numFmt numFmtId="190" formatCode="0.0_);\(0.0\)"/>
    <numFmt numFmtId="191" formatCode="0_);\(0\)"/>
    <numFmt numFmtId="192" formatCode="#,##0.0_);\(#,##0.0\)"/>
    <numFmt numFmtId="193" formatCode="#,##0.00;[Red]#,##0.00"/>
    <numFmt numFmtId="194" formatCode="#,##0.000_);\(#,##0.000\)"/>
    <numFmt numFmtId="195" formatCode="#,##0.0000_);\(#,##0.0000\)"/>
    <numFmt numFmtId="196" formatCode="_(* #,##0.0_);_(* \(#,##0.0\);_(* &quot;-&quot;_);_(@_)"/>
    <numFmt numFmtId="197" formatCode="_(* #,##0.00_);_(* \(#,##0.00\);_(* &quot;-&quot;_);_(@_)"/>
    <numFmt numFmtId="198" formatCode="_(* #,##0.0000_);_(* \(#,##0.0000\);_(* &quot;-&quot;??_);_(@_)"/>
    <numFmt numFmtId="199" formatCode="_(* #,##0_);_(* \(#,##0\);_(* &quot;-&quot;??_);_(@_)"/>
    <numFmt numFmtId="200" formatCode="_(* #,##0.0000_);_(* \(#,##0.0000\);_(* &quot;-&quot;????_);_(@_)"/>
    <numFmt numFmtId="201" formatCode="_(* #,##0.000_);_(* \(#,##0.000\);_(* &quot;-&quot;_);_(@_)"/>
    <numFmt numFmtId="202" formatCode="_(* #,##0.0000_);_(* \(#,##0.0000\);_(* &quot;-&quot;_);_(@_)"/>
    <numFmt numFmtId="203" formatCode="0.0%"/>
    <numFmt numFmtId="204" formatCode="_(* #,##0.0_);_(* \(#,##0.0\);_(* &quot;-&quot;?_);_(@_)"/>
    <numFmt numFmtId="205" formatCode="_(* #,##0.000_);_(* \(#,##0.000\);_(* &quot;-&quot;??_);_(@_)"/>
    <numFmt numFmtId="206" formatCode="_-* #,##0.0_-;\-* #,##0.0_-;_-* &quot;-&quot;?_-;_-@_-"/>
    <numFmt numFmtId="207" formatCode="dd\ mmm\ yyyy"/>
    <numFmt numFmtId="208" formatCode="[$-809]dd\ mmmm\ yyyy"/>
    <numFmt numFmtId="209" formatCode="_(* #,##0.00_);_(* \(#,##0\);_(* &quot;-&quot;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5" fontId="0" fillId="0" borderId="0" xfId="15" applyNumberFormat="1" applyFill="1" applyAlignment="1">
      <alignment/>
    </xf>
    <xf numFmtId="175" fontId="0" fillId="0" borderId="0" xfId="15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75" fontId="0" fillId="0" borderId="1" xfId="15" applyNumberFormat="1" applyFont="1" applyFill="1" applyBorder="1" applyAlignment="1">
      <alignment horizontal="right"/>
    </xf>
    <xf numFmtId="175" fontId="0" fillId="0" borderId="2" xfId="15" applyNumberFormat="1" applyFill="1" applyBorder="1" applyAlignment="1">
      <alignment/>
    </xf>
    <xf numFmtId="175" fontId="0" fillId="0" borderId="2" xfId="15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43" fontId="7" fillId="0" borderId="0" xfId="15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5" fontId="0" fillId="0" borderId="0" xfId="15" applyNumberFormat="1" applyFill="1" applyAlignment="1">
      <alignment horizontal="right" vertical="center"/>
    </xf>
    <xf numFmtId="175" fontId="0" fillId="0" borderId="0" xfId="0" applyNumberFormat="1" applyFill="1" applyAlignment="1">
      <alignment horizontal="right" vertical="center"/>
    </xf>
    <xf numFmtId="175" fontId="0" fillId="0" borderId="0" xfId="15" applyNumberFormat="1" applyFont="1" applyFill="1" applyAlignment="1">
      <alignment horizontal="right" vertical="center"/>
    </xf>
    <xf numFmtId="175" fontId="0" fillId="0" borderId="0" xfId="15" applyNumberFormat="1" applyFill="1" applyAlignment="1">
      <alignment vertical="center"/>
    </xf>
    <xf numFmtId="185" fontId="0" fillId="0" borderId="0" xfId="15" applyNumberFormat="1" applyFill="1" applyAlignment="1">
      <alignment vertical="center"/>
    </xf>
    <xf numFmtId="175" fontId="0" fillId="0" borderId="3" xfId="15" applyNumberFormat="1" applyFill="1" applyBorder="1" applyAlignment="1">
      <alignment vertical="center"/>
    </xf>
    <xf numFmtId="185" fontId="0" fillId="0" borderId="3" xfId="15" applyNumberFormat="1" applyFill="1" applyBorder="1" applyAlignment="1">
      <alignment vertical="center"/>
    </xf>
    <xf numFmtId="185" fontId="0" fillId="0" borderId="0" xfId="15" applyNumberFormat="1" applyFill="1" applyBorder="1" applyAlignment="1">
      <alignment vertical="center"/>
    </xf>
    <xf numFmtId="185" fontId="1" fillId="0" borderId="0" xfId="15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75" fontId="0" fillId="0" borderId="4" xfId="15" applyNumberFormat="1" applyFont="1" applyFill="1" applyBorder="1" applyAlignment="1">
      <alignment vertical="center"/>
    </xf>
    <xf numFmtId="185" fontId="0" fillId="0" borderId="4" xfId="15" applyNumberFormat="1" applyFill="1" applyBorder="1" applyAlignment="1">
      <alignment horizontal="right" vertical="center"/>
    </xf>
    <xf numFmtId="175" fontId="0" fillId="0" borderId="0" xfId="0" applyNumberFormat="1" applyFill="1" applyAlignment="1">
      <alignment vertical="center"/>
    </xf>
    <xf numFmtId="175" fontId="0" fillId="0" borderId="0" xfId="15" applyNumberFormat="1" applyFont="1" applyFill="1" applyAlignment="1">
      <alignment vertical="center"/>
    </xf>
    <xf numFmtId="175" fontId="0" fillId="0" borderId="1" xfId="15" applyNumberFormat="1" applyFont="1" applyFill="1" applyBorder="1" applyAlignment="1">
      <alignment vertical="center"/>
    </xf>
    <xf numFmtId="49" fontId="0" fillId="0" borderId="0" xfId="15" applyNumberFormat="1" applyFont="1" applyFill="1" applyAlignment="1">
      <alignment vertical="center"/>
    </xf>
    <xf numFmtId="43" fontId="0" fillId="0" borderId="0" xfId="15" applyFont="1" applyFill="1" applyAlignment="1">
      <alignment vertical="center"/>
    </xf>
    <xf numFmtId="197" fontId="0" fillId="0" borderId="0" xfId="15" applyNumberFormat="1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75" fontId="0" fillId="0" borderId="5" xfId="15" applyNumberFormat="1" applyFill="1" applyBorder="1" applyAlignment="1">
      <alignment/>
    </xf>
    <xf numFmtId="0" fontId="0" fillId="0" borderId="0" xfId="0" applyFill="1" applyAlignment="1">
      <alignment horizontal="centerContinuous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 vertical="center"/>
    </xf>
    <xf numFmtId="175" fontId="0" fillId="0" borderId="0" xfId="0" applyNumberFormat="1" applyFill="1" applyAlignment="1">
      <alignment/>
    </xf>
    <xf numFmtId="175" fontId="0" fillId="0" borderId="4" xfId="15" applyNumberFormat="1" applyFont="1" applyFill="1" applyBorder="1" applyAlignment="1">
      <alignment vertical="center"/>
    </xf>
    <xf numFmtId="185" fontId="0" fillId="0" borderId="0" xfId="15" applyNumberFormat="1" applyFont="1" applyFill="1" applyAlignment="1">
      <alignment vertical="center"/>
    </xf>
    <xf numFmtId="175" fontId="0" fillId="0" borderId="0" xfId="15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5" fontId="0" fillId="0" borderId="1" xfId="15" applyNumberFormat="1" applyFont="1" applyFill="1" applyBorder="1" applyAlignment="1">
      <alignment vertical="center"/>
    </xf>
    <xf numFmtId="185" fontId="0" fillId="0" borderId="0" xfId="15" applyNumberFormat="1" applyFont="1" applyFill="1" applyBorder="1" applyAlignment="1">
      <alignment vertical="center"/>
    </xf>
    <xf numFmtId="175" fontId="0" fillId="0" borderId="2" xfId="15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horizontal="right" vertical="center"/>
    </xf>
    <xf numFmtId="175" fontId="0" fillId="0" borderId="0" xfId="15" applyNumberFormat="1" applyFont="1" applyFill="1" applyAlignment="1">
      <alignment horizontal="right" vertical="center"/>
    </xf>
    <xf numFmtId="175" fontId="1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horizontal="center" vertical="center"/>
    </xf>
    <xf numFmtId="209" fontId="0" fillId="0" borderId="0" xfId="0" applyNumberFormat="1" applyFill="1" applyAlignment="1">
      <alignment vertical="center"/>
    </xf>
    <xf numFmtId="175" fontId="0" fillId="0" borderId="6" xfId="15" applyNumberFormat="1" applyFill="1" applyBorder="1" applyAlignment="1">
      <alignment vertical="center"/>
    </xf>
    <xf numFmtId="175" fontId="1" fillId="0" borderId="1" xfId="15" applyNumberFormat="1" applyFont="1" applyFill="1" applyBorder="1" applyAlignment="1">
      <alignment vertical="center"/>
    </xf>
    <xf numFmtId="175" fontId="1" fillId="0" borderId="0" xfId="0" applyNumberFormat="1" applyFont="1" applyFill="1" applyAlignment="1" quotePrefix="1">
      <alignment horizontal="center" vertical="center"/>
    </xf>
    <xf numFmtId="175" fontId="0" fillId="0" borderId="7" xfId="15" applyNumberFormat="1" applyFont="1" applyFill="1" applyBorder="1" applyAlignment="1">
      <alignment vertical="center"/>
    </xf>
    <xf numFmtId="175" fontId="0" fillId="0" borderId="7" xfId="15" applyNumberFormat="1" applyFill="1" applyBorder="1" applyAlignment="1">
      <alignment vertical="center"/>
    </xf>
    <xf numFmtId="49" fontId="1" fillId="0" borderId="0" xfId="0" applyNumberFormat="1" applyFont="1" applyFill="1" applyAlignment="1" quotePrefix="1">
      <alignment horizontal="right" vertical="center"/>
    </xf>
    <xf numFmtId="0" fontId="1" fillId="0" borderId="0" xfId="0" applyFont="1" applyFill="1" applyBorder="1" applyAlignment="1">
      <alignment vertical="center"/>
    </xf>
    <xf numFmtId="175" fontId="2" fillId="0" borderId="0" xfId="0" applyNumberFormat="1" applyFont="1" applyFill="1" applyAlignment="1">
      <alignment vertical="center"/>
    </xf>
    <xf numFmtId="175" fontId="0" fillId="0" borderId="1" xfId="15" applyNumberFormat="1" applyFill="1" applyBorder="1" applyAlignment="1">
      <alignment vertical="center"/>
    </xf>
    <xf numFmtId="175" fontId="0" fillId="0" borderId="8" xfId="15" applyNumberFormat="1" applyFill="1" applyBorder="1" applyAlignment="1">
      <alignment vertical="center"/>
    </xf>
    <xf numFmtId="175" fontId="0" fillId="0" borderId="2" xfId="15" applyNumberFormat="1" applyFill="1" applyBorder="1" applyAlignment="1">
      <alignment vertical="center"/>
    </xf>
    <xf numFmtId="175" fontId="0" fillId="0" borderId="9" xfId="15" applyNumberFormat="1" applyFill="1" applyBorder="1" applyAlignment="1">
      <alignment vertical="center"/>
    </xf>
    <xf numFmtId="175" fontId="0" fillId="0" borderId="2" xfId="15" applyNumberFormat="1" applyFont="1" applyFill="1" applyBorder="1" applyAlignment="1">
      <alignment vertical="center"/>
    </xf>
    <xf numFmtId="175" fontId="8" fillId="0" borderId="0" xfId="0" applyNumberFormat="1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workbookViewId="0" topLeftCell="A1">
      <selection activeCell="A1" sqref="A1:IV16384"/>
    </sheetView>
  </sheetViews>
  <sheetFormatPr defaultColWidth="9.140625" defaultRowHeight="12.75"/>
  <cols>
    <col min="1" max="2" width="13.7109375" style="13" customWidth="1"/>
    <col min="3" max="4" width="10.00390625" style="13" customWidth="1"/>
    <col min="5" max="5" width="3.00390625" style="13" customWidth="1"/>
    <col min="6" max="6" width="10.00390625" style="13" customWidth="1"/>
    <col min="7" max="7" width="3.00390625" style="13" customWidth="1"/>
    <col min="8" max="8" width="13.28125" style="13" customWidth="1"/>
    <col min="9" max="9" width="3.00390625" style="13" customWidth="1"/>
    <col min="10" max="10" width="13.28125" style="13" customWidth="1"/>
    <col min="11" max="11" width="1.7109375" style="13" customWidth="1"/>
    <col min="12" max="16384" width="9.140625" style="13" customWidth="1"/>
  </cols>
  <sheetData>
    <row r="1" spans="1:9" ht="18">
      <c r="A1" s="12" t="s">
        <v>8</v>
      </c>
      <c r="B1" s="12"/>
      <c r="C1" s="12"/>
      <c r="D1" s="12"/>
      <c r="E1" s="12"/>
      <c r="F1" s="12"/>
      <c r="G1" s="12"/>
      <c r="H1" s="12"/>
      <c r="I1" s="12"/>
    </row>
    <row r="3" spans="1:11" ht="12.7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.75">
      <c r="A4" s="14" t="s">
        <v>111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2" ht="12.75">
      <c r="A5" s="14" t="s">
        <v>61</v>
      </c>
      <c r="B5" s="14"/>
    </row>
    <row r="8" spans="1:9" ht="15.75">
      <c r="A8" s="26" t="s">
        <v>88</v>
      </c>
      <c r="B8" s="26"/>
      <c r="C8" s="26"/>
      <c r="D8" s="26"/>
      <c r="E8" s="26"/>
      <c r="F8" s="26"/>
      <c r="G8" s="26"/>
      <c r="H8" s="26"/>
      <c r="I8" s="26"/>
    </row>
    <row r="9" spans="1:9" ht="15.75">
      <c r="A9" s="26" t="s">
        <v>104</v>
      </c>
      <c r="B9" s="26"/>
      <c r="C9" s="26"/>
      <c r="D9" s="26"/>
      <c r="E9" s="26"/>
      <c r="F9" s="26"/>
      <c r="G9" s="26"/>
      <c r="H9" s="26"/>
      <c r="I9" s="26"/>
    </row>
    <row r="10" spans="1:10" ht="15.75">
      <c r="A10" s="26" t="s">
        <v>40</v>
      </c>
      <c r="B10" s="26"/>
      <c r="C10" s="26"/>
      <c r="D10" s="26"/>
      <c r="E10" s="26"/>
      <c r="F10" s="26"/>
      <c r="G10" s="26"/>
      <c r="H10" s="26"/>
      <c r="I10" s="26"/>
      <c r="J10" s="15" t="s">
        <v>7</v>
      </c>
    </row>
    <row r="11" spans="4:9" ht="12.75">
      <c r="D11" s="27"/>
      <c r="E11" s="27"/>
      <c r="F11" s="27"/>
      <c r="G11" s="27"/>
      <c r="H11" s="27"/>
      <c r="I11" s="27"/>
    </row>
    <row r="12" spans="4:10" ht="12.75">
      <c r="D12" s="27" t="s">
        <v>79</v>
      </c>
      <c r="E12" s="27"/>
      <c r="F12" s="27" t="s">
        <v>80</v>
      </c>
      <c r="G12" s="27"/>
      <c r="H12" s="27" t="s">
        <v>107</v>
      </c>
      <c r="I12" s="27"/>
      <c r="J12" s="27" t="str">
        <f>F12</f>
        <v>Comparative</v>
      </c>
    </row>
    <row r="13" spans="4:10" ht="12.75">
      <c r="D13" s="27" t="s">
        <v>81</v>
      </c>
      <c r="E13" s="27"/>
      <c r="F13" s="27" t="str">
        <f>D13</f>
        <v>Quarter</v>
      </c>
      <c r="G13" s="27"/>
      <c r="H13" s="27" t="s">
        <v>83</v>
      </c>
      <c r="I13" s="27"/>
      <c r="J13" s="27" t="str">
        <f>H12</f>
        <v>3 Months</v>
      </c>
    </row>
    <row r="14" spans="4:10" ht="12.75">
      <c r="D14" s="27" t="s">
        <v>82</v>
      </c>
      <c r="E14" s="27"/>
      <c r="F14" s="27" t="str">
        <f>D14</f>
        <v>Ended</v>
      </c>
      <c r="G14" s="27"/>
      <c r="H14" s="27" t="s">
        <v>84</v>
      </c>
      <c r="I14" s="27"/>
      <c r="J14" s="27" t="str">
        <f>CONCATENATE(H13," ","to")</f>
        <v>Cumulative to</v>
      </c>
    </row>
    <row r="15" spans="4:10" ht="12.75">
      <c r="D15" s="65" t="s">
        <v>105</v>
      </c>
      <c r="E15" s="27"/>
      <c r="F15" s="65" t="s">
        <v>106</v>
      </c>
      <c r="G15" s="27"/>
      <c r="H15" s="45" t="str">
        <f>D15</f>
        <v>30/06/2011</v>
      </c>
      <c r="I15" s="27"/>
      <c r="J15" s="45" t="str">
        <f>F15</f>
        <v>30/06/2010</v>
      </c>
    </row>
    <row r="16" spans="4:10" ht="12.75">
      <c r="D16" s="27" t="s">
        <v>1</v>
      </c>
      <c r="E16" s="27"/>
      <c r="F16" s="27" t="s">
        <v>1</v>
      </c>
      <c r="G16" s="27"/>
      <c r="H16" s="27" t="s">
        <v>1</v>
      </c>
      <c r="I16" s="27"/>
      <c r="J16" s="27" t="s">
        <v>1</v>
      </c>
    </row>
    <row r="17" spans="4:10" ht="12.75">
      <c r="D17" s="27"/>
      <c r="E17" s="27"/>
      <c r="F17" s="27"/>
      <c r="G17" s="27"/>
      <c r="H17" s="27"/>
      <c r="I17" s="27"/>
      <c r="J17" s="27"/>
    </row>
    <row r="18" spans="4:10" ht="13.5" thickBot="1">
      <c r="D18" s="28"/>
      <c r="E18" s="28"/>
      <c r="F18" s="28"/>
      <c r="G18" s="28"/>
      <c r="H18" s="28"/>
      <c r="I18" s="28"/>
      <c r="J18" s="28"/>
    </row>
    <row r="19" spans="1:10" ht="18" customHeight="1" thickBot="1">
      <c r="A19" s="29" t="s">
        <v>2</v>
      </c>
      <c r="B19" s="29"/>
      <c r="C19" s="30"/>
      <c r="D19" s="31">
        <v>73001</v>
      </c>
      <c r="E19" s="32"/>
      <c r="F19" s="47">
        <v>63674</v>
      </c>
      <c r="G19" s="32"/>
      <c r="H19" s="47">
        <f>D19</f>
        <v>73001</v>
      </c>
      <c r="I19" s="32"/>
      <c r="J19" s="47">
        <f>F19</f>
        <v>63674</v>
      </c>
    </row>
    <row r="20" spans="4:10" ht="12.75">
      <c r="D20" s="21"/>
      <c r="E20" s="21"/>
      <c r="F20" s="48"/>
      <c r="G20" s="21"/>
      <c r="H20" s="48"/>
      <c r="I20" s="21"/>
      <c r="J20" s="48"/>
    </row>
    <row r="21" spans="1:10" ht="12.75">
      <c r="A21" s="14" t="s">
        <v>113</v>
      </c>
      <c r="B21" s="14"/>
      <c r="D21" s="34">
        <v>3660</v>
      </c>
      <c r="E21" s="21"/>
      <c r="F21" s="49">
        <v>1416</v>
      </c>
      <c r="G21" s="21"/>
      <c r="H21" s="49">
        <f>D21</f>
        <v>3660</v>
      </c>
      <c r="I21" s="21"/>
      <c r="J21" s="49">
        <f>F21</f>
        <v>1416</v>
      </c>
    </row>
    <row r="22" spans="4:10" ht="12.75">
      <c r="D22" s="33"/>
      <c r="F22" s="50"/>
      <c r="H22" s="50"/>
      <c r="J22" s="50"/>
    </row>
    <row r="23" spans="1:10" ht="12.75">
      <c r="A23" s="13" t="s">
        <v>3</v>
      </c>
      <c r="D23" s="34">
        <v>64</v>
      </c>
      <c r="E23" s="21"/>
      <c r="F23" s="49">
        <v>218</v>
      </c>
      <c r="G23" s="21"/>
      <c r="H23" s="49">
        <f>D23</f>
        <v>64</v>
      </c>
      <c r="I23" s="21"/>
      <c r="J23" s="49">
        <f>F23</f>
        <v>218</v>
      </c>
    </row>
    <row r="24" spans="6:10" ht="12.75">
      <c r="F24" s="51"/>
      <c r="H24" s="51"/>
      <c r="J24" s="51"/>
    </row>
    <row r="25" spans="1:10" ht="12.75">
      <c r="A25" s="13" t="s">
        <v>4</v>
      </c>
      <c r="D25" s="34">
        <v>-450</v>
      </c>
      <c r="E25" s="21"/>
      <c r="F25" s="49">
        <v>-481</v>
      </c>
      <c r="G25" s="21"/>
      <c r="H25" s="49">
        <f>D25</f>
        <v>-450</v>
      </c>
      <c r="I25" s="21"/>
      <c r="J25" s="49">
        <f>F25</f>
        <v>-481</v>
      </c>
    </row>
    <row r="26" spans="4:10" ht="12.75">
      <c r="D26" s="21"/>
      <c r="E26" s="21"/>
      <c r="F26" s="48"/>
      <c r="G26" s="21"/>
      <c r="H26" s="48"/>
      <c r="I26" s="21"/>
      <c r="J26" s="48"/>
    </row>
    <row r="27" spans="1:10" ht="12.75">
      <c r="A27" s="14" t="s">
        <v>95</v>
      </c>
      <c r="B27" s="14"/>
      <c r="D27" s="35">
        <f>SUM(D21+D23+D25)</f>
        <v>3274</v>
      </c>
      <c r="E27" s="21"/>
      <c r="F27" s="52">
        <f>SUM(F21+F23+F25)</f>
        <v>1153</v>
      </c>
      <c r="G27" s="21"/>
      <c r="H27" s="52">
        <f>SUM(H21+H23+H25)</f>
        <v>3274</v>
      </c>
      <c r="I27" s="21"/>
      <c r="J27" s="52">
        <f>SUM(J21+J23+J25)</f>
        <v>1153</v>
      </c>
    </row>
    <row r="28" spans="1:10" ht="12.75">
      <c r="A28" s="14"/>
      <c r="B28" s="14"/>
      <c r="D28" s="24"/>
      <c r="E28" s="21"/>
      <c r="F28" s="53"/>
      <c r="G28" s="21"/>
      <c r="H28" s="53"/>
      <c r="I28" s="21"/>
      <c r="J28" s="53"/>
    </row>
    <row r="29" spans="1:10" ht="12.75">
      <c r="A29" s="13" t="s">
        <v>5</v>
      </c>
      <c r="D29" s="34">
        <v>-802</v>
      </c>
      <c r="E29" s="21"/>
      <c r="F29" s="49">
        <v>-122</v>
      </c>
      <c r="G29" s="21"/>
      <c r="H29" s="49">
        <f>D29</f>
        <v>-802</v>
      </c>
      <c r="I29" s="21"/>
      <c r="J29" s="49">
        <f>F29</f>
        <v>-122</v>
      </c>
    </row>
    <row r="30" spans="4:10" ht="12.75">
      <c r="D30" s="21"/>
      <c r="E30" s="21"/>
      <c r="F30" s="48"/>
      <c r="G30" s="21"/>
      <c r="H30" s="48"/>
      <c r="I30" s="21"/>
      <c r="J30" s="48"/>
    </row>
    <row r="31" spans="1:10" ht="18" customHeight="1">
      <c r="A31" s="14" t="s">
        <v>114</v>
      </c>
      <c r="D31" s="61">
        <f>SUM(D27+D29)</f>
        <v>2472</v>
      </c>
      <c r="E31" s="21"/>
      <c r="F31" s="61">
        <f>SUM(F27+F29)</f>
        <v>1031</v>
      </c>
      <c r="G31" s="21"/>
      <c r="H31" s="61">
        <f>SUM(H27+H29)</f>
        <v>2472</v>
      </c>
      <c r="I31" s="21"/>
      <c r="J31" s="61">
        <f>SUM(J27+J29)</f>
        <v>1031</v>
      </c>
    </row>
    <row r="32" spans="1:10" ht="12.75" customHeight="1">
      <c r="A32" s="14" t="s">
        <v>99</v>
      </c>
      <c r="D32" s="66"/>
      <c r="E32" s="21"/>
      <c r="F32" s="66"/>
      <c r="G32" s="21"/>
      <c r="H32" s="66"/>
      <c r="I32" s="21"/>
      <c r="J32" s="66"/>
    </row>
    <row r="33" spans="1:10" ht="12.75" customHeight="1">
      <c r="A33" s="14" t="s">
        <v>90</v>
      </c>
      <c r="D33" s="66"/>
      <c r="E33" s="21"/>
      <c r="F33" s="66"/>
      <c r="G33" s="21"/>
      <c r="H33" s="66"/>
      <c r="I33" s="21"/>
      <c r="J33" s="66"/>
    </row>
    <row r="34" spans="4:10" ht="12.75">
      <c r="D34" s="36"/>
      <c r="E34" s="21"/>
      <c r="F34" s="36"/>
      <c r="G34" s="21"/>
      <c r="H34" s="36"/>
      <c r="I34" s="21"/>
      <c r="J34" s="36"/>
    </row>
    <row r="35" spans="1:10" ht="12.75">
      <c r="A35" s="14" t="s">
        <v>96</v>
      </c>
      <c r="B35" s="14"/>
      <c r="D35" s="34"/>
      <c r="E35" s="21"/>
      <c r="F35" s="34"/>
      <c r="G35" s="21"/>
      <c r="H35" s="34"/>
      <c r="I35" s="21"/>
      <c r="J35" s="34"/>
    </row>
    <row r="36" spans="1:10" ht="12.75">
      <c r="A36" s="51" t="s">
        <v>100</v>
      </c>
      <c r="D36" s="49">
        <v>-24</v>
      </c>
      <c r="E36" s="21"/>
      <c r="F36" s="49">
        <v>-53</v>
      </c>
      <c r="G36" s="21"/>
      <c r="H36" s="49">
        <f>equity!I19</f>
        <v>-24</v>
      </c>
      <c r="I36" s="21"/>
      <c r="J36" s="49">
        <f>equity!I27</f>
        <v>-53</v>
      </c>
    </row>
    <row r="37" spans="1:10" ht="12.75">
      <c r="A37" s="13" t="s">
        <v>101</v>
      </c>
      <c r="D37" s="36"/>
      <c r="E37" s="21"/>
      <c r="F37" s="36"/>
      <c r="G37" s="21"/>
      <c r="H37" s="36"/>
      <c r="I37" s="21"/>
      <c r="J37" s="36"/>
    </row>
    <row r="38" spans="4:10" ht="12.75">
      <c r="D38" s="36"/>
      <c r="E38" s="21"/>
      <c r="F38" s="36"/>
      <c r="G38" s="21"/>
      <c r="H38" s="36"/>
      <c r="I38" s="21"/>
      <c r="J38" s="36"/>
    </row>
    <row r="39" spans="1:10" ht="13.5" thickBot="1">
      <c r="A39" s="14" t="s">
        <v>97</v>
      </c>
      <c r="B39" s="14"/>
      <c r="D39" s="54">
        <f>SUM(D31+D36)</f>
        <v>2448</v>
      </c>
      <c r="E39" s="21"/>
      <c r="F39" s="54">
        <f>SUM(F31+F36)</f>
        <v>978</v>
      </c>
      <c r="G39" s="21"/>
      <c r="H39" s="54">
        <f>SUM(H31+H36)</f>
        <v>2448</v>
      </c>
      <c r="I39" s="21"/>
      <c r="J39" s="54">
        <f>SUM(J31+J36)</f>
        <v>978</v>
      </c>
    </row>
    <row r="40" spans="1:10" ht="13.5" thickTop="1">
      <c r="A40" s="14" t="s">
        <v>115</v>
      </c>
      <c r="D40" s="36"/>
      <c r="E40" s="21"/>
      <c r="F40" s="36"/>
      <c r="G40" s="21"/>
      <c r="H40" s="36"/>
      <c r="I40" s="21"/>
      <c r="J40" s="36"/>
    </row>
    <row r="41" spans="1:10" ht="12.75">
      <c r="A41" s="14" t="s">
        <v>90</v>
      </c>
      <c r="D41" s="36"/>
      <c r="E41" s="21"/>
      <c r="F41" s="36"/>
      <c r="G41" s="21"/>
      <c r="H41" s="36"/>
      <c r="I41" s="21"/>
      <c r="J41" s="36"/>
    </row>
    <row r="42" spans="4:10" ht="12.75">
      <c r="D42" s="21"/>
      <c r="E42" s="21"/>
      <c r="F42" s="21"/>
      <c r="G42" s="21"/>
      <c r="H42" s="21"/>
      <c r="I42" s="21"/>
      <c r="J42" s="21"/>
    </row>
    <row r="43" spans="4:10" ht="12.75">
      <c r="D43" s="21"/>
      <c r="E43" s="21"/>
      <c r="F43" s="21"/>
      <c r="G43" s="21"/>
      <c r="H43" s="21"/>
      <c r="I43" s="21"/>
      <c r="J43" s="21"/>
    </row>
    <row r="44" spans="1:10" ht="12.75">
      <c r="A44" s="14" t="s">
        <v>98</v>
      </c>
      <c r="B44" s="14"/>
      <c r="D44" s="37" t="s">
        <v>7</v>
      </c>
      <c r="E44" s="21"/>
      <c r="F44" s="21"/>
      <c r="G44" s="21"/>
      <c r="H44" s="21"/>
      <c r="I44" s="21"/>
      <c r="J44" s="21"/>
    </row>
    <row r="45" spans="1:10" ht="12.75">
      <c r="A45" s="13" t="s">
        <v>116</v>
      </c>
      <c r="D45" s="38">
        <f>(D31/'bs'!$F$34)*100</f>
        <v>3.0129439582673134</v>
      </c>
      <c r="E45" s="21"/>
      <c r="F45" s="38">
        <f>(F31/'bs'!$F$34)*100</f>
        <v>1.2566121444067964</v>
      </c>
      <c r="G45" s="21"/>
      <c r="H45" s="38">
        <f>(H31/'bs'!$F$34)*100</f>
        <v>3.0129439582673134</v>
      </c>
      <c r="I45" s="21"/>
      <c r="J45" s="38">
        <f>(J31/'bs'!$F$34)*100</f>
        <v>1.2566121444067964</v>
      </c>
    </row>
    <row r="46" spans="1:10" ht="12.75">
      <c r="A46" s="13" t="s">
        <v>72</v>
      </c>
      <c r="D46" s="37" t="s">
        <v>7</v>
      </c>
      <c r="E46" s="21"/>
      <c r="F46" s="21"/>
      <c r="G46" s="21"/>
      <c r="H46" s="21"/>
      <c r="I46" s="21"/>
      <c r="J46" s="21"/>
    </row>
    <row r="47" spans="4:10" ht="12.75">
      <c r="D47" s="37"/>
      <c r="E47" s="21"/>
      <c r="F47" s="21"/>
      <c r="G47" s="21"/>
      <c r="H47" s="21"/>
      <c r="I47" s="21"/>
      <c r="J47" s="21"/>
    </row>
    <row r="48" spans="1:10" ht="12.75">
      <c r="A48" s="13" t="s">
        <v>6</v>
      </c>
      <c r="D48" s="38">
        <v>0</v>
      </c>
      <c r="E48" s="21"/>
      <c r="F48" s="38">
        <v>0</v>
      </c>
      <c r="G48" s="21"/>
      <c r="H48" s="38">
        <v>0</v>
      </c>
      <c r="I48" s="21"/>
      <c r="J48" s="38">
        <v>0</v>
      </c>
    </row>
    <row r="49" spans="4:10" ht="12.75">
      <c r="D49" s="37"/>
      <c r="E49" s="21"/>
      <c r="F49" s="37"/>
      <c r="G49" s="21"/>
      <c r="H49" s="37"/>
      <c r="I49" s="21"/>
      <c r="J49" s="37"/>
    </row>
    <row r="50" spans="1:10" ht="12.75">
      <c r="A50" s="14"/>
      <c r="B50" s="14"/>
      <c r="D50" s="21"/>
      <c r="E50" s="21"/>
      <c r="F50" s="21"/>
      <c r="G50" s="21"/>
      <c r="H50" s="21"/>
      <c r="I50" s="21"/>
      <c r="J50" s="21"/>
    </row>
    <row r="51" spans="1:10" ht="12.75">
      <c r="A51" s="14" t="s">
        <v>91</v>
      </c>
      <c r="B51" s="14"/>
      <c r="C51" s="14"/>
      <c r="D51" s="25"/>
      <c r="E51" s="25"/>
      <c r="F51" s="25"/>
      <c r="G51" s="25"/>
      <c r="H51" s="25"/>
      <c r="I51" s="25"/>
      <c r="J51" s="21"/>
    </row>
    <row r="52" spans="1:10" ht="12.75">
      <c r="A52" s="14" t="s">
        <v>110</v>
      </c>
      <c r="B52" s="14"/>
      <c r="C52" s="14"/>
      <c r="D52" s="25"/>
      <c r="E52" s="25"/>
      <c r="F52" s="25"/>
      <c r="G52" s="25"/>
      <c r="H52" s="25"/>
      <c r="I52" s="25"/>
      <c r="J52" s="21"/>
    </row>
    <row r="53" spans="1:10" ht="12.75">
      <c r="A53" s="14"/>
      <c r="B53" s="14"/>
      <c r="C53" s="14"/>
      <c r="D53" s="25"/>
      <c r="E53" s="25"/>
      <c r="F53" s="25"/>
      <c r="G53" s="25"/>
      <c r="H53" s="25"/>
      <c r="I53" s="25"/>
      <c r="J53" s="21"/>
    </row>
    <row r="54" spans="4:10" ht="12.75">
      <c r="D54" s="21"/>
      <c r="E54" s="21"/>
      <c r="F54" s="21"/>
      <c r="G54" s="21"/>
      <c r="H54" s="21"/>
      <c r="I54" s="21"/>
      <c r="J54" s="21"/>
    </row>
  </sheetData>
  <printOptions horizontalCentered="1"/>
  <pageMargins left="0.5905511811023623" right="0.1968503937007874" top="0.7874015748031497" bottom="0.5905511811023623" header="0.7874015748031497" footer="0.3937007874015748"/>
  <pageSetup horizontalDpi="600" verticalDpi="600" orientation="portrait" paperSize="9" r:id="rId1"/>
  <headerFooter alignWithMargins="0">
    <oddFooter xml:space="preserve">&amp;R1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tabSelected="1" workbookViewId="0" topLeftCell="A1">
      <selection activeCell="A1" sqref="A1:IV16384"/>
    </sheetView>
  </sheetViews>
  <sheetFormatPr defaultColWidth="9.140625" defaultRowHeight="12.75"/>
  <cols>
    <col min="1" max="2" width="9.140625" style="33" customWidth="1"/>
    <col min="3" max="5" width="10.00390625" style="33" customWidth="1"/>
    <col min="6" max="6" width="13.7109375" style="33" customWidth="1"/>
    <col min="7" max="7" width="8.7109375" style="33" customWidth="1"/>
    <col min="8" max="8" width="13.7109375" style="33" customWidth="1"/>
    <col min="9" max="9" width="8.7109375" style="33" customWidth="1"/>
    <col min="10" max="16384" width="9.140625" style="33" customWidth="1"/>
  </cols>
  <sheetData>
    <row r="1" spans="1:5" ht="18">
      <c r="A1" s="67" t="str">
        <f>Income!A1</f>
        <v>JERASIA CAPITAL BERHAD ( 503248-A)</v>
      </c>
      <c r="B1" s="67"/>
      <c r="C1" s="67"/>
      <c r="D1" s="67"/>
      <c r="E1" s="67"/>
    </row>
    <row r="2" ht="7.5" customHeight="1"/>
    <row r="3" spans="1:5" ht="15" customHeight="1">
      <c r="A3" s="57" t="str">
        <f>Income!A3</f>
        <v>INTERIM FINANCIAL REPORT ON CONSOLIDATED RESULTS FOR THE </v>
      </c>
      <c r="B3" s="57"/>
      <c r="C3" s="57"/>
      <c r="D3" s="57"/>
      <c r="E3" s="57"/>
    </row>
    <row r="4" spans="1:5" ht="15" customHeight="1">
      <c r="A4" s="57" t="str">
        <f>Income!A4</f>
        <v>FIRST QUARTER ENDED 30 JUNE 2011</v>
      </c>
      <c r="B4" s="57"/>
      <c r="C4" s="57"/>
      <c r="D4" s="57"/>
      <c r="E4" s="57"/>
    </row>
    <row r="5" ht="7.5" customHeight="1">
      <c r="H5" s="20"/>
    </row>
    <row r="6" ht="15" customHeight="1">
      <c r="A6" s="57" t="str">
        <f>CONCATENATE("CONDENSED CONSOLIDATED STATEMENT OF FINANCIAL POSITION AS AT ",RIGHT(Income!A9,LEN(Income!A9)-22))</f>
        <v>CONDENSED CONSOLIDATED STATEMENT OF FINANCIAL POSITION AS AT 30 JUNE 2011</v>
      </c>
    </row>
    <row r="7" ht="7.5" customHeight="1"/>
    <row r="8" spans="6:8" ht="12.75">
      <c r="F8" s="58" t="s">
        <v>31</v>
      </c>
      <c r="H8" s="58" t="s">
        <v>112</v>
      </c>
    </row>
    <row r="9" spans="6:8" ht="12.75">
      <c r="F9" s="58" t="s">
        <v>64</v>
      </c>
      <c r="G9" s="58"/>
      <c r="H9" s="58" t="s">
        <v>37</v>
      </c>
    </row>
    <row r="10" spans="6:8" ht="12.75">
      <c r="F10" s="58" t="s">
        <v>65</v>
      </c>
      <c r="G10" s="58"/>
      <c r="H10" s="58" t="s">
        <v>9</v>
      </c>
    </row>
    <row r="11" spans="6:8" ht="12.75">
      <c r="F11" s="58" t="s">
        <v>66</v>
      </c>
      <c r="G11" s="58"/>
      <c r="H11" s="58" t="s">
        <v>85</v>
      </c>
    </row>
    <row r="12" spans="6:8" ht="12.75">
      <c r="F12" s="58" t="str">
        <f>Income!D15</f>
        <v>30/06/2011</v>
      </c>
      <c r="G12" s="58"/>
      <c r="H12" s="62" t="s">
        <v>102</v>
      </c>
    </row>
    <row r="13" spans="6:8" ht="12.75">
      <c r="F13" s="58" t="s">
        <v>1</v>
      </c>
      <c r="G13" s="58"/>
      <c r="H13" s="58" t="s">
        <v>1</v>
      </c>
    </row>
    <row r="14" spans="6:8" ht="12.75">
      <c r="F14" s="20"/>
      <c r="G14" s="20"/>
      <c r="H14" s="20"/>
    </row>
    <row r="15" spans="1:9" ht="15" customHeight="1">
      <c r="A15" s="57" t="s">
        <v>42</v>
      </c>
      <c r="F15" s="20"/>
      <c r="G15" s="20"/>
      <c r="H15" s="20"/>
      <c r="I15" s="20"/>
    </row>
    <row r="16" spans="1:9" ht="19.5" customHeight="1">
      <c r="A16" s="57" t="s">
        <v>43</v>
      </c>
      <c r="F16" s="20"/>
      <c r="G16" s="20"/>
      <c r="H16" s="20"/>
      <c r="I16" s="20"/>
    </row>
    <row r="17" spans="1:9" ht="15" customHeight="1">
      <c r="A17" s="50" t="s">
        <v>68</v>
      </c>
      <c r="B17" s="57"/>
      <c r="C17" s="57"/>
      <c r="F17" s="20">
        <v>35706</v>
      </c>
      <c r="G17" s="20"/>
      <c r="H17" s="33">
        <v>37407</v>
      </c>
      <c r="I17" s="20"/>
    </row>
    <row r="18" spans="1:9" ht="15" customHeight="1">
      <c r="A18" s="50" t="s">
        <v>10</v>
      </c>
      <c r="B18" s="57"/>
      <c r="C18" s="57"/>
      <c r="F18" s="20">
        <v>27565</v>
      </c>
      <c r="G18" s="20"/>
      <c r="H18" s="33">
        <v>27565</v>
      </c>
      <c r="I18" s="20"/>
    </row>
    <row r="19" spans="1:9" ht="15" customHeight="1">
      <c r="A19" s="50" t="s">
        <v>41</v>
      </c>
      <c r="B19" s="57"/>
      <c r="C19" s="57"/>
      <c r="F19" s="20">
        <v>5411</v>
      </c>
      <c r="G19" s="20"/>
      <c r="H19" s="33">
        <v>5447</v>
      </c>
      <c r="I19" s="20"/>
    </row>
    <row r="20" spans="1:9" ht="12.75">
      <c r="A20" s="50" t="s">
        <v>75</v>
      </c>
      <c r="B20" s="57"/>
      <c r="C20" s="57"/>
      <c r="F20" s="20">
        <v>1887</v>
      </c>
      <c r="G20" s="20"/>
      <c r="H20" s="33">
        <v>1887</v>
      </c>
      <c r="I20" s="20"/>
    </row>
    <row r="21" spans="6:9" ht="6" customHeight="1">
      <c r="F21" s="20"/>
      <c r="G21" s="20"/>
      <c r="H21" s="20"/>
      <c r="I21" s="20"/>
    </row>
    <row r="22" spans="6:9" ht="15" customHeight="1">
      <c r="F22" s="68">
        <f>SUM(F17:F21)</f>
        <v>70569</v>
      </c>
      <c r="G22" s="20"/>
      <c r="H22" s="68">
        <f>SUM(H17:H21)</f>
        <v>72306</v>
      </c>
      <c r="I22" s="20"/>
    </row>
    <row r="23" spans="1:9" ht="19.5" customHeight="1">
      <c r="A23" s="57" t="s">
        <v>52</v>
      </c>
      <c r="B23" s="57"/>
      <c r="C23" s="57"/>
      <c r="F23" s="20"/>
      <c r="G23" s="20"/>
      <c r="H23" s="20"/>
      <c r="I23" s="20"/>
    </row>
    <row r="24" spans="1:9" ht="15" customHeight="1">
      <c r="A24" s="33" t="s">
        <v>44</v>
      </c>
      <c r="E24" s="33" t="s">
        <v>7</v>
      </c>
      <c r="F24" s="60">
        <v>47384</v>
      </c>
      <c r="H24" s="60">
        <v>47436</v>
      </c>
      <c r="I24" s="20"/>
    </row>
    <row r="25" spans="1:9" ht="15" customHeight="1">
      <c r="A25" s="33" t="s">
        <v>45</v>
      </c>
      <c r="F25" s="63">
        <v>33882</v>
      </c>
      <c r="H25" s="63">
        <v>35543</v>
      </c>
      <c r="I25" s="20"/>
    </row>
    <row r="26" spans="1:9" ht="15" customHeight="1">
      <c r="A26" s="33" t="s">
        <v>22</v>
      </c>
      <c r="F26" s="64">
        <v>11613</v>
      </c>
      <c r="H26" s="64">
        <v>9937</v>
      </c>
      <c r="I26" s="20"/>
    </row>
    <row r="27" spans="1:9" ht="15" customHeight="1">
      <c r="A27" s="33" t="s">
        <v>73</v>
      </c>
      <c r="F27" s="64">
        <v>317</v>
      </c>
      <c r="H27" s="64">
        <v>314</v>
      </c>
      <c r="I27" s="20"/>
    </row>
    <row r="28" spans="6:9" ht="6" customHeight="1">
      <c r="F28" s="69"/>
      <c r="H28" s="69"/>
      <c r="I28" s="20"/>
    </row>
    <row r="29" spans="6:9" ht="15" customHeight="1">
      <c r="F29" s="68">
        <f>SUM(F24:F28)</f>
        <v>93196</v>
      </c>
      <c r="H29" s="68">
        <f>SUM(H24:H28)</f>
        <v>93230</v>
      </c>
      <c r="I29" s="20"/>
    </row>
    <row r="30" spans="1:9" ht="18" customHeight="1" thickBot="1">
      <c r="A30" s="57" t="s">
        <v>48</v>
      </c>
      <c r="F30" s="70">
        <f>F22+F29</f>
        <v>163765</v>
      </c>
      <c r="H30" s="70">
        <f>H22+H29</f>
        <v>165536</v>
      </c>
      <c r="I30" s="20"/>
    </row>
    <row r="31" spans="6:9" ht="15" customHeight="1" thickTop="1">
      <c r="F31" s="20"/>
      <c r="G31" s="20"/>
      <c r="H31" s="20"/>
      <c r="I31" s="20"/>
    </row>
    <row r="32" spans="1:9" ht="15" customHeight="1">
      <c r="A32" s="57" t="s">
        <v>49</v>
      </c>
      <c r="F32" s="20"/>
      <c r="G32" s="20"/>
      <c r="H32" s="20"/>
      <c r="I32" s="20"/>
    </row>
    <row r="33" spans="1:9" ht="19.5" customHeight="1">
      <c r="A33" s="57" t="s">
        <v>50</v>
      </c>
      <c r="F33" s="20"/>
      <c r="G33" s="20"/>
      <c r="H33" s="20"/>
      <c r="I33" s="20"/>
    </row>
    <row r="34" spans="1:9" ht="15" customHeight="1">
      <c r="A34" s="33" t="s">
        <v>11</v>
      </c>
      <c r="F34" s="20">
        <v>82046</v>
      </c>
      <c r="G34" s="20"/>
      <c r="H34" s="20">
        <v>82046</v>
      </c>
      <c r="I34" s="20"/>
    </row>
    <row r="35" spans="1:9" ht="15" customHeight="1">
      <c r="A35" s="33" t="s">
        <v>103</v>
      </c>
      <c r="F35" s="20">
        <v>27031</v>
      </c>
      <c r="G35" s="20"/>
      <c r="H35" s="20">
        <v>24583</v>
      </c>
      <c r="I35" s="20"/>
    </row>
    <row r="36" spans="1:9" ht="15" customHeight="1">
      <c r="A36" s="57" t="s">
        <v>51</v>
      </c>
      <c r="F36" s="68">
        <f>SUM(F34:F35)</f>
        <v>109077</v>
      </c>
      <c r="G36" s="20"/>
      <c r="H36" s="68">
        <f>SUM(H34:H35)</f>
        <v>106629</v>
      </c>
      <c r="I36" s="20"/>
    </row>
    <row r="37" spans="6:9" ht="9.75" customHeight="1">
      <c r="F37" s="20"/>
      <c r="G37" s="20"/>
      <c r="H37" s="20"/>
      <c r="I37" s="20"/>
    </row>
    <row r="38" spans="1:9" ht="15" customHeight="1">
      <c r="A38" s="57" t="s">
        <v>53</v>
      </c>
      <c r="F38" s="20"/>
      <c r="G38" s="20"/>
      <c r="H38" s="20"/>
      <c r="I38" s="20"/>
    </row>
    <row r="39" spans="1:9" ht="19.5" customHeight="1">
      <c r="A39" s="57" t="s">
        <v>54</v>
      </c>
      <c r="F39" s="20"/>
      <c r="G39" s="20"/>
      <c r="H39" s="20"/>
      <c r="I39" s="20"/>
    </row>
    <row r="40" spans="1:8" ht="15" customHeight="1">
      <c r="A40" s="33" t="s">
        <v>76</v>
      </c>
      <c r="F40" s="20">
        <v>729</v>
      </c>
      <c r="G40" s="20"/>
      <c r="H40" s="20">
        <v>729</v>
      </c>
    </row>
    <row r="41" spans="6:9" ht="9.75" customHeight="1">
      <c r="F41" s="20"/>
      <c r="G41" s="20"/>
      <c r="H41" s="20"/>
      <c r="I41" s="20"/>
    </row>
    <row r="42" spans="1:9" ht="19.5" customHeight="1">
      <c r="A42" s="57" t="s">
        <v>55</v>
      </c>
      <c r="F42" s="20"/>
      <c r="G42" s="20"/>
      <c r="H42" s="20"/>
      <c r="I42" s="20"/>
    </row>
    <row r="43" spans="1:9" ht="15" customHeight="1">
      <c r="A43" s="33" t="s">
        <v>46</v>
      </c>
      <c r="F43" s="60">
        <v>11524</v>
      </c>
      <c r="G43" s="20"/>
      <c r="H43" s="60">
        <v>13695</v>
      </c>
      <c r="I43" s="20"/>
    </row>
    <row r="44" spans="1:9" ht="15" customHeight="1">
      <c r="A44" s="33" t="s">
        <v>47</v>
      </c>
      <c r="F44" s="64">
        <v>40802</v>
      </c>
      <c r="G44" s="20"/>
      <c r="H44" s="64">
        <v>43380</v>
      </c>
      <c r="I44" s="20"/>
    </row>
    <row r="45" spans="1:9" ht="15" customHeight="1">
      <c r="A45" s="33" t="s">
        <v>74</v>
      </c>
      <c r="F45" s="64">
        <v>1633</v>
      </c>
      <c r="G45" s="20"/>
      <c r="H45" s="64">
        <v>1103</v>
      </c>
      <c r="I45" s="20"/>
    </row>
    <row r="46" spans="6:9" ht="15" customHeight="1">
      <c r="F46" s="71">
        <f>SUM(F43:F45)</f>
        <v>53959</v>
      </c>
      <c r="G46" s="20"/>
      <c r="H46" s="71">
        <f>SUM(H43:H45)</f>
        <v>58178</v>
      </c>
      <c r="I46" s="20"/>
    </row>
    <row r="47" spans="1:9" ht="19.5" customHeight="1">
      <c r="A47" s="57" t="s">
        <v>57</v>
      </c>
      <c r="B47" s="57"/>
      <c r="C47" s="57"/>
      <c r="F47" s="20">
        <f>SUM(F40:F41)+F46</f>
        <v>54688</v>
      </c>
      <c r="G47" s="20"/>
      <c r="H47" s="20">
        <f>SUM(H40:H41)+H46</f>
        <v>58907</v>
      </c>
      <c r="I47" s="20"/>
    </row>
    <row r="48" spans="1:9" ht="19.5" customHeight="1" thickBot="1">
      <c r="A48" s="57" t="s">
        <v>56</v>
      </c>
      <c r="F48" s="72">
        <f>F36+F47</f>
        <v>163765</v>
      </c>
      <c r="H48" s="72">
        <f>H36+H47</f>
        <v>165536</v>
      </c>
      <c r="I48" s="20"/>
    </row>
    <row r="49" spans="6:9" ht="9.75" customHeight="1" thickTop="1">
      <c r="F49" s="20"/>
      <c r="G49" s="20"/>
      <c r="H49" s="20"/>
      <c r="I49" s="20"/>
    </row>
    <row r="50" spans="1:8" ht="12.75">
      <c r="A50" s="33" t="s">
        <v>36</v>
      </c>
      <c r="F50" s="59">
        <f>ROUND((F30-F47)/F34,2)</f>
        <v>1.33</v>
      </c>
      <c r="H50" s="59">
        <f>ROUND((H30-H47)/H34,2)</f>
        <v>1.3</v>
      </c>
    </row>
    <row r="51" spans="6:8" ht="9.75" customHeight="1">
      <c r="F51" s="50"/>
      <c r="H51" s="50"/>
    </row>
    <row r="52" spans="1:5" ht="12.75">
      <c r="A52" s="57" t="s">
        <v>92</v>
      </c>
      <c r="B52" s="57"/>
      <c r="C52" s="57"/>
      <c r="D52" s="57"/>
      <c r="E52" s="57"/>
    </row>
    <row r="53" spans="1:5" ht="12.75">
      <c r="A53" s="57" t="str">
        <f>Income!A52</f>
        <v>                  the audited annual financial report for the year ended 31 March 2011</v>
      </c>
      <c r="B53" s="57"/>
      <c r="C53" s="57"/>
      <c r="D53" s="57"/>
      <c r="E53" s="57"/>
    </row>
    <row r="54" ht="7.5" customHeight="1"/>
    <row r="55" ht="12.75">
      <c r="A55" s="73" t="s">
        <v>62</v>
      </c>
    </row>
    <row r="56" ht="12.75">
      <c r="A56" s="73" t="s">
        <v>63</v>
      </c>
    </row>
  </sheetData>
  <printOptions horizontalCentered="1"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Footer xml:space="preserve">&amp;R2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workbookViewId="0" topLeftCell="A1">
      <selection activeCell="A1" sqref="A1:IV16384"/>
    </sheetView>
  </sheetViews>
  <sheetFormatPr defaultColWidth="9.140625" defaultRowHeight="12.75"/>
  <cols>
    <col min="1" max="2" width="10.28125" style="3" customWidth="1"/>
    <col min="3" max="6" width="10.00390625" style="3" customWidth="1"/>
    <col min="7" max="7" width="12.7109375" style="3" customWidth="1"/>
    <col min="8" max="8" width="5.7109375" style="3" customWidth="1"/>
    <col min="9" max="9" width="12.7109375" style="3" customWidth="1"/>
    <col min="10" max="16384" width="9.140625" style="3" customWidth="1"/>
  </cols>
  <sheetData>
    <row r="1" spans="1:6" ht="18">
      <c r="A1" s="4" t="str">
        <f>Income!A1</f>
        <v>JERASIA CAPITAL BERHAD ( 503248-A)</v>
      </c>
      <c r="B1" s="4"/>
      <c r="C1" s="4"/>
      <c r="D1" s="4"/>
      <c r="E1" s="4"/>
      <c r="F1" s="4"/>
    </row>
    <row r="2" ht="7.5" customHeight="1"/>
    <row r="3" spans="1:6" ht="12.75">
      <c r="A3" s="5" t="str">
        <f>Income!A3</f>
        <v>INTERIM FINANCIAL REPORT ON CONSOLIDATED RESULTS FOR THE </v>
      </c>
      <c r="B3" s="5"/>
      <c r="C3" s="5"/>
      <c r="D3" s="5"/>
      <c r="E3" s="5"/>
      <c r="F3" s="5"/>
    </row>
    <row r="4" spans="1:6" ht="12.75">
      <c r="A4" s="5" t="str">
        <f>Income!A4</f>
        <v>FIRST QUARTER ENDED 30 JUNE 2011</v>
      </c>
      <c r="B4" s="5"/>
      <c r="C4" s="5"/>
      <c r="D4" s="5"/>
      <c r="E4" s="5"/>
      <c r="F4" s="5"/>
    </row>
    <row r="5" ht="12.75">
      <c r="A5" s="5" t="str">
        <f>Income!A5</f>
        <v>( The figures have not been audited )</v>
      </c>
    </row>
    <row r="6" ht="7.5" customHeight="1"/>
    <row r="7" ht="12.75">
      <c r="A7" s="5" t="s">
        <v>89</v>
      </c>
    </row>
    <row r="8" ht="12.75">
      <c r="A8" s="5" t="str">
        <f>CONCATENATE("FOR THE PERIOD ",RIGHT(Income!A9,LEN(Income!A9)-16))</f>
        <v>FOR THE PERIOD ENDED 30 JUNE 2011</v>
      </c>
    </row>
    <row r="9" spans="7:9" ht="12.75">
      <c r="G9" s="44" t="s">
        <v>117</v>
      </c>
      <c r="H9" s="42"/>
      <c r="I9" s="44" t="str">
        <f>G9</f>
        <v>PERIOD</v>
      </c>
    </row>
    <row r="10" spans="7:9" ht="12.75">
      <c r="G10" s="44" t="s">
        <v>78</v>
      </c>
      <c r="H10" s="42"/>
      <c r="I10" s="44" t="s">
        <v>78</v>
      </c>
    </row>
    <row r="11" spans="2:9" ht="12.75" customHeight="1">
      <c r="B11" s="4"/>
      <c r="C11" s="4"/>
      <c r="D11" s="4"/>
      <c r="E11" s="4"/>
      <c r="F11" s="4"/>
      <c r="G11" s="43" t="str">
        <f>Income!D15</f>
        <v>30/06/2011</v>
      </c>
      <c r="I11" s="43" t="str">
        <f>Income!F15</f>
        <v>30/06/2010</v>
      </c>
    </row>
    <row r="12" spans="7:9" ht="12.75">
      <c r="G12" s="44" t="s">
        <v>23</v>
      </c>
      <c r="I12" s="44" t="s">
        <v>23</v>
      </c>
    </row>
    <row r="13" spans="7:9" ht="7.5" customHeight="1">
      <c r="G13" s="1"/>
      <c r="I13" s="1"/>
    </row>
    <row r="14" spans="1:9" ht="12.75">
      <c r="A14" s="5" t="s">
        <v>118</v>
      </c>
      <c r="G14" s="1"/>
      <c r="I14" s="1"/>
    </row>
    <row r="15" spans="2:9" ht="7.5" customHeight="1">
      <c r="B15" s="5"/>
      <c r="C15" s="5"/>
      <c r="D15" s="5"/>
      <c r="E15" s="5"/>
      <c r="F15" s="5"/>
      <c r="G15" s="1"/>
      <c r="I15" s="1"/>
    </row>
    <row r="16" spans="1:9" ht="12.75">
      <c r="A16" s="6" t="s">
        <v>58</v>
      </c>
      <c r="B16" s="6"/>
      <c r="C16" s="6"/>
      <c r="D16" s="5"/>
      <c r="E16" s="5"/>
      <c r="F16" s="5"/>
      <c r="G16" s="1">
        <f>Income!H27</f>
        <v>3274</v>
      </c>
      <c r="I16" s="1">
        <f>Income!J27</f>
        <v>1153</v>
      </c>
    </row>
    <row r="17" spans="7:9" ht="7.5" customHeight="1">
      <c r="G17" s="1"/>
      <c r="I17" s="1"/>
    </row>
    <row r="18" spans="1:9" ht="12.75">
      <c r="A18" s="3" t="s">
        <v>69</v>
      </c>
      <c r="G18" s="1"/>
      <c r="I18" s="1"/>
    </row>
    <row r="19" spans="1:11" ht="12.75">
      <c r="A19" s="3" t="s">
        <v>39</v>
      </c>
      <c r="G19" s="1">
        <v>1537</v>
      </c>
      <c r="I19" s="1">
        <v>1767</v>
      </c>
      <c r="K19" s="46"/>
    </row>
    <row r="20" spans="1:11" ht="12.75">
      <c r="A20" s="3" t="s">
        <v>18</v>
      </c>
      <c r="G20" s="1">
        <v>-1</v>
      </c>
      <c r="I20" s="1">
        <v>0</v>
      </c>
      <c r="K20" s="46"/>
    </row>
    <row r="21" spans="1:9" ht="12.75">
      <c r="A21" s="3" t="s">
        <v>19</v>
      </c>
      <c r="G21" s="1">
        <v>364</v>
      </c>
      <c r="I21" s="1">
        <v>355</v>
      </c>
    </row>
    <row r="22" spans="1:9" ht="12.75">
      <c r="A22" s="3" t="s">
        <v>86</v>
      </c>
      <c r="G22" s="1">
        <v>525</v>
      </c>
      <c r="I22" s="1">
        <v>0</v>
      </c>
    </row>
    <row r="23" spans="1:9" ht="12.75">
      <c r="A23" s="3" t="s">
        <v>109</v>
      </c>
      <c r="G23" s="1">
        <v>145</v>
      </c>
      <c r="I23" s="1">
        <v>0</v>
      </c>
    </row>
    <row r="24" spans="1:9" ht="12.75">
      <c r="A24" s="3" t="s">
        <v>119</v>
      </c>
      <c r="G24" s="1">
        <v>0</v>
      </c>
      <c r="I24" s="1">
        <v>-1</v>
      </c>
    </row>
    <row r="25" spans="1:9" ht="12.75">
      <c r="A25" s="3" t="s">
        <v>120</v>
      </c>
      <c r="G25" s="1">
        <v>0</v>
      </c>
      <c r="I25" s="1">
        <v>-7</v>
      </c>
    </row>
    <row r="26" spans="1:9" ht="12.75">
      <c r="A26" s="3" t="s">
        <v>38</v>
      </c>
      <c r="G26" s="1">
        <v>-10</v>
      </c>
      <c r="I26" s="1">
        <v>-17</v>
      </c>
    </row>
    <row r="27" spans="7:9" ht="3.75" customHeight="1">
      <c r="G27" s="1"/>
      <c r="I27" s="1"/>
    </row>
    <row r="28" spans="1:9" ht="12.75">
      <c r="A28" s="3" t="s">
        <v>32</v>
      </c>
      <c r="G28" s="7">
        <f>SUM(G16:G27)</f>
        <v>5834</v>
      </c>
      <c r="I28" s="7">
        <f>SUM(I16:I27)</f>
        <v>3250</v>
      </c>
    </row>
    <row r="29" spans="7:9" ht="7.5" customHeight="1">
      <c r="G29" s="1"/>
      <c r="I29" s="1"/>
    </row>
    <row r="30" spans="1:9" ht="12.75">
      <c r="A30" s="3" t="s">
        <v>24</v>
      </c>
      <c r="G30" s="1"/>
      <c r="I30" s="1"/>
    </row>
    <row r="31" spans="1:9" ht="12.75">
      <c r="A31" s="3" t="s">
        <v>25</v>
      </c>
      <c r="G31" s="1">
        <v>1568</v>
      </c>
      <c r="I31" s="1">
        <v>1467</v>
      </c>
    </row>
    <row r="32" spans="1:9" ht="12.75">
      <c r="A32" s="3" t="s">
        <v>26</v>
      </c>
      <c r="G32" s="1">
        <v>-2171</v>
      </c>
      <c r="I32" s="1">
        <v>-4232</v>
      </c>
    </row>
    <row r="33" spans="1:9" ht="12.75">
      <c r="A33" s="3" t="s">
        <v>121</v>
      </c>
      <c r="G33" s="7">
        <f>SUM(G28:G32)</f>
        <v>5231</v>
      </c>
      <c r="I33" s="7">
        <f>SUM(I28:I32)</f>
        <v>485</v>
      </c>
    </row>
    <row r="34" spans="7:9" ht="7.5" customHeight="1">
      <c r="G34" s="1"/>
      <c r="I34" s="1"/>
    </row>
    <row r="35" spans="1:9" ht="12.75">
      <c r="A35" s="3" t="s">
        <v>29</v>
      </c>
      <c r="G35" s="1">
        <f>-G21</f>
        <v>-364</v>
      </c>
      <c r="I35" s="1">
        <f>-I21</f>
        <v>-355</v>
      </c>
    </row>
    <row r="36" spans="1:9" ht="12.75">
      <c r="A36" s="3" t="s">
        <v>30</v>
      </c>
      <c r="G36" s="1">
        <f>-G20</f>
        <v>1</v>
      </c>
      <c r="I36" s="1">
        <f>-I20</f>
        <v>0</v>
      </c>
    </row>
    <row r="37" spans="1:9" ht="12.75">
      <c r="A37" s="3" t="s">
        <v>77</v>
      </c>
      <c r="G37" s="1">
        <v>-275</v>
      </c>
      <c r="I37" s="1">
        <v>369</v>
      </c>
    </row>
    <row r="38" spans="7:9" ht="3.75" customHeight="1">
      <c r="G38" s="1"/>
      <c r="I38" s="1"/>
    </row>
    <row r="39" spans="1:9" ht="12.75">
      <c r="A39" s="3" t="s">
        <v>122</v>
      </c>
      <c r="G39" s="41">
        <f>SUM(G33:G38)</f>
        <v>4593</v>
      </c>
      <c r="I39" s="41">
        <f>SUM(I33:I38)</f>
        <v>499</v>
      </c>
    </row>
    <row r="40" spans="7:9" ht="7.5" customHeight="1">
      <c r="G40" s="1"/>
      <c r="I40" s="1"/>
    </row>
    <row r="41" spans="7:9" ht="7.5" customHeight="1">
      <c r="G41" s="1"/>
      <c r="I41" s="1"/>
    </row>
    <row r="42" spans="1:9" ht="12.75">
      <c r="A42" s="5" t="s">
        <v>123</v>
      </c>
      <c r="G42" s="1"/>
      <c r="I42" s="1"/>
    </row>
    <row r="43" spans="1:9" ht="12.75">
      <c r="A43" s="3" t="s">
        <v>70</v>
      </c>
      <c r="G43" s="1">
        <v>-374</v>
      </c>
      <c r="I43" s="1">
        <v>-2814</v>
      </c>
    </row>
    <row r="44" spans="1:9" ht="12.75">
      <c r="A44" s="3" t="s">
        <v>41</v>
      </c>
      <c r="G44" s="2">
        <v>36</v>
      </c>
      <c r="I44" s="2">
        <v>-143</v>
      </c>
    </row>
    <row r="45" spans="1:9" ht="12.75">
      <c r="A45" s="3" t="s">
        <v>71</v>
      </c>
      <c r="G45" s="1">
        <v>0</v>
      </c>
      <c r="I45" s="1">
        <v>1</v>
      </c>
    </row>
    <row r="46" spans="7:9" ht="3.75" customHeight="1">
      <c r="G46" s="1"/>
      <c r="I46" s="1"/>
    </row>
    <row r="47" spans="1:9" ht="12.75">
      <c r="A47" s="3" t="s">
        <v>124</v>
      </c>
      <c r="G47" s="41">
        <f>SUM(G42:G46)</f>
        <v>-338</v>
      </c>
      <c r="I47" s="41">
        <f>SUM(I42:I46)</f>
        <v>-2956</v>
      </c>
    </row>
    <row r="48" spans="7:9" ht="7.5" customHeight="1">
      <c r="G48" s="1"/>
      <c r="I48" s="1"/>
    </row>
    <row r="49" spans="7:9" ht="7.5" customHeight="1">
      <c r="G49" s="1"/>
      <c r="I49" s="1"/>
    </row>
    <row r="50" spans="1:9" ht="12.75">
      <c r="A50" s="5" t="s">
        <v>125</v>
      </c>
      <c r="G50" s="1"/>
      <c r="I50" s="1"/>
    </row>
    <row r="51" spans="1:9" ht="12.75">
      <c r="A51" s="3" t="s">
        <v>27</v>
      </c>
      <c r="G51" s="1">
        <v>-2428</v>
      </c>
      <c r="I51" s="1">
        <v>301</v>
      </c>
    </row>
    <row r="52" spans="7:9" ht="3.75" customHeight="1">
      <c r="G52" s="1"/>
      <c r="I52" s="1"/>
    </row>
    <row r="53" spans="1:9" ht="12.75">
      <c r="A53" s="3" t="s">
        <v>126</v>
      </c>
      <c r="G53" s="41">
        <f>SUM(G51:G52)</f>
        <v>-2428</v>
      </c>
      <c r="I53" s="41">
        <f>SUM(I51:I52)</f>
        <v>301</v>
      </c>
    </row>
    <row r="54" spans="7:9" ht="7.5" customHeight="1">
      <c r="G54" s="1"/>
      <c r="I54" s="1"/>
    </row>
    <row r="55" spans="1:9" ht="12.75">
      <c r="A55" s="3" t="s">
        <v>59</v>
      </c>
      <c r="G55" s="1">
        <f>SUM(G39+G47+G53)</f>
        <v>1827</v>
      </c>
      <c r="I55" s="1">
        <f>SUM(I39+I47+I53)</f>
        <v>-2156</v>
      </c>
    </row>
    <row r="56" spans="1:9" ht="12.75">
      <c r="A56" s="3" t="s">
        <v>20</v>
      </c>
      <c r="G56" s="1">
        <v>9611</v>
      </c>
      <c r="I56" s="1">
        <v>10668</v>
      </c>
    </row>
    <row r="57" spans="1:9" ht="13.5" thickBot="1">
      <c r="A57" s="3" t="s">
        <v>21</v>
      </c>
      <c r="G57" s="8">
        <f>SUM(G55:G56)</f>
        <v>11438</v>
      </c>
      <c r="I57" s="8">
        <f>SUM(I55:I56)</f>
        <v>8512</v>
      </c>
    </row>
    <row r="58" ht="7.5" customHeight="1" thickTop="1">
      <c r="I58" s="1"/>
    </row>
    <row r="59" spans="7:9" ht="7.5" customHeight="1">
      <c r="G59" s="1"/>
      <c r="I59" s="1"/>
    </row>
    <row r="60" spans="1:9" ht="12.75">
      <c r="A60" s="3" t="s">
        <v>28</v>
      </c>
      <c r="G60" s="1"/>
      <c r="I60" s="1"/>
    </row>
    <row r="61" spans="1:9" ht="12.75">
      <c r="A61" s="3" t="s">
        <v>22</v>
      </c>
      <c r="G61" s="1">
        <v>11613</v>
      </c>
      <c r="I61" s="1">
        <v>8512</v>
      </c>
    </row>
    <row r="62" spans="1:9" ht="12.75">
      <c r="A62" s="3" t="s">
        <v>67</v>
      </c>
      <c r="G62" s="1">
        <v>-175</v>
      </c>
      <c r="I62" s="1">
        <v>0</v>
      </c>
    </row>
    <row r="63" spans="7:9" ht="3.75" customHeight="1">
      <c r="G63" s="1"/>
      <c r="I63" s="1"/>
    </row>
    <row r="64" spans="7:9" ht="13.5" thickBot="1">
      <c r="G64" s="9">
        <f>SUM(G61:G63)</f>
        <v>11438</v>
      </c>
      <c r="I64" s="9">
        <f>SUM(I61:I63)</f>
        <v>8512</v>
      </c>
    </row>
    <row r="65" spans="7:9" ht="7.5" customHeight="1" thickTop="1">
      <c r="G65" s="1"/>
      <c r="I65" s="1"/>
    </row>
    <row r="66" spans="1:9" ht="12.75">
      <c r="A66" s="14" t="s">
        <v>93</v>
      </c>
      <c r="G66" s="10"/>
      <c r="I66" s="10"/>
    </row>
    <row r="67" spans="1:9" ht="12.75">
      <c r="A67" s="14" t="str">
        <f>Income!A52</f>
        <v>                  the audited annual financial report for the year ended 31 March 2011</v>
      </c>
      <c r="G67" s="10"/>
      <c r="I67" s="10"/>
    </row>
    <row r="68" ht="12.75">
      <c r="I68" s="10"/>
    </row>
  </sheetData>
  <printOptions horizontalCentered="1"/>
  <pageMargins left="0.5905511811023623" right="0.3937007874015748" top="0.3937007874015748" bottom="0.3937007874015748" header="0.3937007874015748" footer="0.3937007874015748"/>
  <pageSetup horizontalDpi="600" verticalDpi="600" orientation="portrait" paperSize="9" scale="102" r:id="rId1"/>
  <headerFooter alignWithMargins="0">
    <oddFooter xml:space="preserve">&amp;R3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54"/>
  <sheetViews>
    <sheetView showGridLines="0" tabSelected="1" workbookViewId="0" topLeftCell="A1">
      <selection activeCell="A1" sqref="A1:IV16384"/>
    </sheetView>
  </sheetViews>
  <sheetFormatPr defaultColWidth="9.140625" defaultRowHeight="12.75"/>
  <cols>
    <col min="1" max="2" width="9.28125" style="13" customWidth="1"/>
    <col min="3" max="6" width="10.00390625" style="13" customWidth="1"/>
    <col min="7" max="7" width="10.7109375" style="13" customWidth="1"/>
    <col min="8" max="8" width="2.7109375" style="13" customWidth="1"/>
    <col min="9" max="9" width="10.7109375" style="13" customWidth="1"/>
    <col min="10" max="10" width="2.7109375" style="13" customWidth="1"/>
    <col min="11" max="11" width="13.57421875" style="13" customWidth="1"/>
    <col min="12" max="12" width="2.7109375" style="13" customWidth="1"/>
    <col min="13" max="13" width="10.7109375" style="13" customWidth="1"/>
    <col min="14" max="15" width="2.7109375" style="13" customWidth="1"/>
    <col min="16" max="16384" width="9.140625" style="13" customWidth="1"/>
  </cols>
  <sheetData>
    <row r="2" spans="1:12" ht="18">
      <c r="A2" s="12" t="str">
        <f>Income!A1</f>
        <v>JERASIA CAPITAL BERHAD ( 503248-A)</v>
      </c>
      <c r="B2" s="12"/>
      <c r="C2" s="12"/>
      <c r="D2" s="12"/>
      <c r="E2" s="12"/>
      <c r="F2" s="12"/>
      <c r="G2" s="12"/>
      <c r="H2" s="12"/>
      <c r="I2" s="12"/>
      <c r="J2" s="12"/>
      <c r="L2" s="12"/>
    </row>
    <row r="3" ht="9.75" customHeight="1"/>
    <row r="4" spans="1:12" ht="12.75">
      <c r="A4" s="14" t="str">
        <f>Income!A3</f>
        <v>INTERIM FINANCIAL REPORT ON CONSOLIDATED RESULTS FOR THE </v>
      </c>
      <c r="B4" s="14"/>
      <c r="C4" s="14"/>
      <c r="D4" s="14"/>
      <c r="E4" s="14"/>
      <c r="F4" s="14"/>
      <c r="G4" s="14"/>
      <c r="H4" s="14"/>
      <c r="I4" s="14"/>
      <c r="J4" s="14"/>
      <c r="L4" s="14"/>
    </row>
    <row r="5" spans="1:12" ht="12.75">
      <c r="A5" s="14" t="str">
        <f>Income!A4</f>
        <v>FIRST QUARTER ENDED 30 JUNE 2011</v>
      </c>
      <c r="B5" s="14"/>
      <c r="C5" s="14"/>
      <c r="D5" s="14"/>
      <c r="E5" s="14"/>
      <c r="F5" s="14"/>
      <c r="G5" s="14"/>
      <c r="H5" s="14"/>
      <c r="I5" s="14"/>
      <c r="J5" s="14"/>
      <c r="L5" s="14"/>
    </row>
    <row r="6" ht="12.75">
      <c r="A6" s="14" t="str">
        <f>Income!A5</f>
        <v>( The figures have not been audited )</v>
      </c>
    </row>
    <row r="7" ht="9.75" customHeight="1"/>
    <row r="8" ht="12.75">
      <c r="A8" s="14" t="s">
        <v>12</v>
      </c>
    </row>
    <row r="9" ht="12.75">
      <c r="A9" s="14" t="str">
        <f>'cash flow'!A8</f>
        <v>FOR THE PERIOD ENDED 30 JUNE 2011</v>
      </c>
    </row>
    <row r="11" spans="7:15" ht="12.75">
      <c r="G11" s="40" t="s">
        <v>60</v>
      </c>
      <c r="H11" s="39"/>
      <c r="I11" s="39"/>
      <c r="J11" s="39"/>
      <c r="K11" s="39"/>
      <c r="L11" s="39"/>
      <c r="M11" s="39"/>
      <c r="N11" s="39"/>
      <c r="O11" s="39"/>
    </row>
    <row r="12" spans="6:13" ht="12.75">
      <c r="F12" s="15"/>
      <c r="G12" s="15" t="s">
        <v>16</v>
      </c>
      <c r="H12" s="15"/>
      <c r="I12" s="15" t="s">
        <v>33</v>
      </c>
      <c r="J12" s="15"/>
      <c r="K12" s="15" t="s">
        <v>14</v>
      </c>
      <c r="L12" s="15"/>
      <c r="M12" s="15" t="s">
        <v>7</v>
      </c>
    </row>
    <row r="13" spans="6:13" ht="12.75">
      <c r="F13" s="15"/>
      <c r="G13" s="15" t="s">
        <v>17</v>
      </c>
      <c r="H13" s="15"/>
      <c r="I13" s="15" t="s">
        <v>34</v>
      </c>
      <c r="J13" s="15"/>
      <c r="K13" s="15" t="s">
        <v>15</v>
      </c>
      <c r="L13" s="15"/>
      <c r="M13" s="15" t="s">
        <v>13</v>
      </c>
    </row>
    <row r="14" spans="6:13" ht="12.75">
      <c r="F14" s="15"/>
      <c r="G14" s="15"/>
      <c r="H14" s="15"/>
      <c r="I14" s="15" t="s">
        <v>35</v>
      </c>
      <c r="J14" s="15"/>
      <c r="K14" s="15"/>
      <c r="L14" s="15"/>
      <c r="M14" s="15"/>
    </row>
    <row r="15" spans="6:13" ht="12.75">
      <c r="F15" s="15"/>
      <c r="G15" s="15" t="s">
        <v>1</v>
      </c>
      <c r="H15" s="15"/>
      <c r="I15" s="15" t="s">
        <v>1</v>
      </c>
      <c r="J15" s="15"/>
      <c r="K15" s="15" t="s">
        <v>1</v>
      </c>
      <c r="L15" s="15"/>
      <c r="M15" s="15" t="s">
        <v>1</v>
      </c>
    </row>
    <row r="16" spans="1:9" ht="18" customHeight="1">
      <c r="A16" s="14" t="str">
        <f>Income!H12</f>
        <v>3 Months</v>
      </c>
      <c r="B16" s="14"/>
      <c r="I16" s="11"/>
    </row>
    <row r="17" spans="1:4" ht="18" customHeight="1">
      <c r="A17" s="16" t="str">
        <f>RIGHT(Income!A9,LEN(Income!A9)-16)</f>
        <v>ENDED 30 JUNE 2011</v>
      </c>
      <c r="B17" s="16"/>
      <c r="C17" s="16"/>
      <c r="D17" s="16"/>
    </row>
    <row r="18" spans="1:13" ht="18" customHeight="1">
      <c r="A18" s="13" t="s">
        <v>108</v>
      </c>
      <c r="F18" s="17"/>
      <c r="G18" s="18">
        <v>82046</v>
      </c>
      <c r="H18" s="17"/>
      <c r="I18" s="18">
        <v>-2963</v>
      </c>
      <c r="J18" s="17"/>
      <c r="K18" s="18">
        <v>27546</v>
      </c>
      <c r="L18" s="17"/>
      <c r="M18" s="19">
        <f>SUM(G18:K18)</f>
        <v>106629</v>
      </c>
    </row>
    <row r="19" spans="1:13" ht="18" customHeight="1">
      <c r="A19" s="13" t="s">
        <v>127</v>
      </c>
      <c r="F19" s="17"/>
      <c r="G19" s="18">
        <v>0</v>
      </c>
      <c r="H19" s="17"/>
      <c r="I19" s="18">
        <v>-24</v>
      </c>
      <c r="J19" s="17"/>
      <c r="K19" s="18">
        <f>Income!H31</f>
        <v>2472</v>
      </c>
      <c r="L19" s="17"/>
      <c r="M19" s="19">
        <f>SUM(G19:K19)</f>
        <v>2448</v>
      </c>
    </row>
    <row r="20" spans="6:13" ht="4.5" customHeight="1">
      <c r="F20" s="17"/>
      <c r="G20" s="18"/>
      <c r="H20" s="17"/>
      <c r="I20" s="18"/>
      <c r="J20" s="17"/>
      <c r="K20" s="18"/>
      <c r="L20" s="17"/>
      <c r="M20" s="19"/>
    </row>
    <row r="21" spans="1:13" ht="18" customHeight="1" thickBot="1">
      <c r="A21" s="13" t="str">
        <f>CONCATENATE("Balance as at ",RIGHT(A17,LEN(A17)-6))</f>
        <v>Balance as at 30 JUNE 2011</v>
      </c>
      <c r="F21" s="21"/>
      <c r="G21" s="22">
        <f>SUM(G18:G20)</f>
        <v>82046</v>
      </c>
      <c r="H21" s="21"/>
      <c r="I21" s="22">
        <f>SUM(I18:I20)</f>
        <v>-2987</v>
      </c>
      <c r="J21" s="21"/>
      <c r="K21" s="22">
        <f>SUM(K18:K20)</f>
        <v>30018</v>
      </c>
      <c r="L21" s="21"/>
      <c r="M21" s="22">
        <f>SUM(M18:M20)</f>
        <v>109077</v>
      </c>
    </row>
    <row r="22" spans="6:13" ht="12.75">
      <c r="F22" s="21"/>
      <c r="G22" s="21"/>
      <c r="H22" s="21"/>
      <c r="I22" s="55"/>
      <c r="J22" s="21"/>
      <c r="K22" s="55"/>
      <c r="L22" s="21"/>
      <c r="M22" s="55"/>
    </row>
    <row r="23" spans="6:13" ht="12.75">
      <c r="F23" s="21"/>
      <c r="G23" s="21"/>
      <c r="H23" s="21"/>
      <c r="I23" s="21"/>
      <c r="J23" s="21"/>
      <c r="K23" s="21"/>
      <c r="L23" s="21"/>
      <c r="M23" s="21"/>
    </row>
    <row r="24" spans="1:2" ht="18" customHeight="1">
      <c r="A24" s="14" t="str">
        <f>A16</f>
        <v>3 Months</v>
      </c>
      <c r="B24" s="14"/>
    </row>
    <row r="25" spans="1:4" ht="18" customHeight="1">
      <c r="A25" s="16" t="str">
        <f>CONCATENATE(LEFT(A17,LEN(A17)-4),RIGHT(Income!F15,4))</f>
        <v>ENDED 30 JUNE 2010</v>
      </c>
      <c r="B25" s="16"/>
      <c r="C25" s="16"/>
      <c r="D25" s="16"/>
    </row>
    <row r="26" spans="1:13" ht="18" customHeight="1">
      <c r="A26" s="13" t="s">
        <v>87</v>
      </c>
      <c r="F26" s="17"/>
      <c r="G26" s="18">
        <v>82046</v>
      </c>
      <c r="H26" s="17"/>
      <c r="I26" s="18">
        <v>-2406</v>
      </c>
      <c r="J26" s="17"/>
      <c r="K26" s="18">
        <v>23740</v>
      </c>
      <c r="L26" s="17"/>
      <c r="M26" s="19">
        <f>SUM(G26:K26)</f>
        <v>103380</v>
      </c>
    </row>
    <row r="27" spans="1:13" ht="18" customHeight="1">
      <c r="A27" s="13" t="str">
        <f>A19</f>
        <v>Total comprehensive income for the period</v>
      </c>
      <c r="F27" s="17"/>
      <c r="G27" s="18">
        <v>0</v>
      </c>
      <c r="H27" s="17"/>
      <c r="I27" s="55">
        <v>-53</v>
      </c>
      <c r="J27" s="56"/>
      <c r="K27" s="55">
        <f>Income!J31</f>
        <v>1031</v>
      </c>
      <c r="L27" s="17"/>
      <c r="M27" s="19">
        <f>SUM(G27:K27)</f>
        <v>978</v>
      </c>
    </row>
    <row r="28" spans="6:13" ht="4.5" customHeight="1">
      <c r="F28" s="17"/>
      <c r="G28" s="18"/>
      <c r="H28" s="17"/>
      <c r="I28" s="18"/>
      <c r="J28" s="17"/>
      <c r="K28" s="18"/>
      <c r="L28" s="17"/>
      <c r="M28" s="19"/>
    </row>
    <row r="29" spans="1:13" ht="18" customHeight="1" thickBot="1">
      <c r="A29" s="13" t="str">
        <f>CONCATENATE("Balance as at ",RIGHT(A25,LEN(A25)-6))</f>
        <v>Balance as at 30 JUNE 2010</v>
      </c>
      <c r="F29" s="21"/>
      <c r="G29" s="23">
        <f>SUM(G26:G28)</f>
        <v>82046</v>
      </c>
      <c r="H29" s="21"/>
      <c r="I29" s="22">
        <f>SUM(I26:I28)</f>
        <v>-2459</v>
      </c>
      <c r="J29" s="21"/>
      <c r="K29" s="23">
        <f>SUM(K26:K28)</f>
        <v>24771</v>
      </c>
      <c r="L29" s="21"/>
      <c r="M29" s="23">
        <f>SUM(M26:M28)</f>
        <v>104358</v>
      </c>
    </row>
    <row r="30" spans="6:13" ht="12.75">
      <c r="F30" s="21"/>
      <c r="G30" s="24"/>
      <c r="H30" s="21"/>
      <c r="I30" s="55"/>
      <c r="J30" s="21"/>
      <c r="K30" s="55"/>
      <c r="L30" s="21"/>
      <c r="M30" s="55"/>
    </row>
    <row r="31" ht="9.75" customHeight="1"/>
    <row r="32" spans="1:13" ht="12.75">
      <c r="A32" s="14" t="s">
        <v>94</v>
      </c>
      <c r="F32" s="21"/>
      <c r="G32" s="21"/>
      <c r="H32" s="21"/>
      <c r="I32" s="21"/>
      <c r="J32" s="21"/>
      <c r="K32" s="21"/>
      <c r="L32" s="21"/>
      <c r="M32" s="21"/>
    </row>
    <row r="33" spans="1:13" ht="12.75">
      <c r="A33" s="14" t="str">
        <f>Income!A52</f>
        <v>                  the audited annual financial report for the year ended 31 March 2011</v>
      </c>
      <c r="F33" s="21"/>
      <c r="G33" s="21"/>
      <c r="H33" s="21"/>
      <c r="I33" s="21"/>
      <c r="J33" s="21"/>
      <c r="K33" s="21"/>
      <c r="L33" s="21"/>
      <c r="M33" s="21"/>
    </row>
    <row r="34" spans="6:13" ht="12.75">
      <c r="F34" s="21"/>
      <c r="G34" s="21"/>
      <c r="H34" s="21"/>
      <c r="I34" s="21"/>
      <c r="J34" s="21"/>
      <c r="K34" s="21"/>
      <c r="L34" s="21"/>
      <c r="M34" s="21"/>
    </row>
    <row r="35" spans="6:13" ht="12.75">
      <c r="F35" s="21"/>
      <c r="G35" s="21"/>
      <c r="H35" s="21"/>
      <c r="I35" s="21"/>
      <c r="J35" s="21"/>
      <c r="K35" s="21"/>
      <c r="L35" s="21"/>
      <c r="M35" s="21"/>
    </row>
    <row r="36" spans="6:13" ht="12.75">
      <c r="F36" s="21"/>
      <c r="G36" s="21"/>
      <c r="H36" s="21"/>
      <c r="I36" s="21"/>
      <c r="J36" s="21"/>
      <c r="K36" s="21"/>
      <c r="L36" s="21"/>
      <c r="M36" s="21"/>
    </row>
    <row r="37" spans="6:13" ht="12.75">
      <c r="F37" s="21"/>
      <c r="G37" s="21"/>
      <c r="H37" s="21"/>
      <c r="I37" s="21"/>
      <c r="J37" s="21"/>
      <c r="K37" s="21"/>
      <c r="L37" s="21"/>
      <c r="M37" s="21"/>
    </row>
    <row r="38" spans="6:13" ht="12.75">
      <c r="F38" s="21"/>
      <c r="G38" s="21"/>
      <c r="H38" s="21"/>
      <c r="I38" s="21"/>
      <c r="J38" s="21"/>
      <c r="K38" s="21"/>
      <c r="L38" s="21"/>
      <c r="M38" s="21"/>
    </row>
    <row r="39" spans="6:13" ht="12.75">
      <c r="F39" s="21"/>
      <c r="G39" s="21"/>
      <c r="H39" s="21"/>
      <c r="I39" s="21"/>
      <c r="J39" s="21"/>
      <c r="K39" s="21"/>
      <c r="L39" s="21"/>
      <c r="M39" s="21"/>
    </row>
    <row r="40" spans="6:13" ht="12.75">
      <c r="F40" s="21"/>
      <c r="G40" s="21"/>
      <c r="H40" s="21"/>
      <c r="I40" s="21"/>
      <c r="J40" s="21"/>
      <c r="K40" s="21"/>
      <c r="L40" s="21"/>
      <c r="M40" s="21"/>
    </row>
    <row r="41" spans="6:13" ht="12.75">
      <c r="F41" s="21"/>
      <c r="G41" s="21"/>
      <c r="H41" s="21"/>
      <c r="I41" s="21"/>
      <c r="J41" s="21"/>
      <c r="K41" s="21"/>
      <c r="L41" s="21"/>
      <c r="M41" s="21"/>
    </row>
    <row r="42" spans="6:13" ht="12.75">
      <c r="F42" s="21"/>
      <c r="G42" s="21"/>
      <c r="H42" s="21"/>
      <c r="I42" s="21"/>
      <c r="J42" s="21"/>
      <c r="K42" s="21"/>
      <c r="L42" s="21"/>
      <c r="M42" s="21"/>
    </row>
    <row r="43" spans="6:13" ht="12.75">
      <c r="F43" s="21"/>
      <c r="G43" s="21"/>
      <c r="H43" s="21"/>
      <c r="I43" s="21"/>
      <c r="J43" s="21"/>
      <c r="K43" s="21"/>
      <c r="L43" s="21"/>
      <c r="M43" s="21"/>
    </row>
    <row r="44" spans="6:13" ht="12.75">
      <c r="F44" s="21"/>
      <c r="G44" s="21"/>
      <c r="H44" s="21"/>
      <c r="I44" s="21"/>
      <c r="J44" s="21"/>
      <c r="K44" s="21"/>
      <c r="L44" s="21"/>
      <c r="M44" s="21"/>
    </row>
    <row r="45" spans="6:13" ht="12.75">
      <c r="F45" s="21"/>
      <c r="G45" s="21"/>
      <c r="H45" s="21"/>
      <c r="I45" s="21"/>
      <c r="J45" s="21"/>
      <c r="K45" s="21"/>
      <c r="L45" s="21"/>
      <c r="M45" s="21"/>
    </row>
    <row r="46" spans="6:13" ht="12.75">
      <c r="F46" s="21"/>
      <c r="G46" s="21"/>
      <c r="H46" s="21"/>
      <c r="I46" s="21"/>
      <c r="J46" s="21"/>
      <c r="K46" s="21"/>
      <c r="L46" s="21"/>
      <c r="M46" s="21"/>
    </row>
    <row r="47" spans="6:13" ht="12.75">
      <c r="F47" s="21"/>
      <c r="G47" s="21"/>
      <c r="H47" s="21"/>
      <c r="I47" s="21"/>
      <c r="J47" s="21"/>
      <c r="K47" s="21"/>
      <c r="L47" s="21"/>
      <c r="M47" s="21"/>
    </row>
    <row r="48" spans="6:13" ht="12.75">
      <c r="F48" s="21"/>
      <c r="G48" s="21"/>
      <c r="H48" s="21"/>
      <c r="I48" s="21"/>
      <c r="J48" s="21"/>
      <c r="K48" s="21"/>
      <c r="L48" s="21"/>
      <c r="M48" s="21"/>
    </row>
    <row r="49" spans="6:13" ht="12.75">
      <c r="F49" s="21"/>
      <c r="G49" s="21"/>
      <c r="H49" s="21"/>
      <c r="I49" s="21"/>
      <c r="J49" s="21"/>
      <c r="K49" s="21"/>
      <c r="L49" s="21"/>
      <c r="M49" s="21"/>
    </row>
    <row r="50" spans="6:13" ht="12.75">
      <c r="F50" s="21"/>
      <c r="G50" s="21"/>
      <c r="H50" s="21"/>
      <c r="I50" s="21"/>
      <c r="J50" s="21"/>
      <c r="K50" s="21"/>
      <c r="L50" s="21"/>
      <c r="M50" s="21"/>
    </row>
    <row r="51" spans="6:13" ht="12.75">
      <c r="F51" s="21"/>
      <c r="G51" s="21"/>
      <c r="H51" s="21"/>
      <c r="I51" s="21"/>
      <c r="J51" s="21"/>
      <c r="K51" s="21"/>
      <c r="L51" s="21"/>
      <c r="M51" s="21"/>
    </row>
    <row r="52" spans="6:13" ht="12.75">
      <c r="F52" s="21"/>
      <c r="G52" s="21"/>
      <c r="H52" s="21"/>
      <c r="I52" s="21"/>
      <c r="J52" s="21"/>
      <c r="K52" s="21"/>
      <c r="L52" s="21"/>
      <c r="M52" s="21"/>
    </row>
    <row r="53" spans="6:13" ht="12.75">
      <c r="F53" s="21"/>
      <c r="G53" s="21"/>
      <c r="H53" s="21"/>
      <c r="I53" s="21"/>
      <c r="J53" s="21"/>
      <c r="K53" s="21"/>
      <c r="L53" s="21"/>
      <c r="M53" s="21"/>
    </row>
    <row r="54" spans="6:13" ht="12.75">
      <c r="F54" s="21"/>
      <c r="G54" s="21"/>
      <c r="H54" s="21"/>
      <c r="I54" s="21"/>
      <c r="J54" s="21"/>
      <c r="K54" s="21"/>
      <c r="L54" s="21"/>
      <c r="M54" s="21"/>
    </row>
  </sheetData>
  <printOptions horizontalCentered="1"/>
  <pageMargins left="0.2755905511811024" right="0.3937007874015748" top="0.1968503937007874" bottom="0.1968503937007874" header="0.3937007874015748" footer="0.3937007874015748"/>
  <pageSetup horizontalDpi="600" verticalDpi="600" orientation="landscape" paperSize="9" scale="110" r:id="rId1"/>
  <headerFooter alignWithMargins="0">
    <oddFooter xml:space="preserve">&amp;R4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msong</cp:lastModifiedBy>
  <cp:lastPrinted>2011-08-15T10:01:30Z</cp:lastPrinted>
  <dcterms:created xsi:type="dcterms:W3CDTF">2002-11-15T09:17:45Z</dcterms:created>
  <dcterms:modified xsi:type="dcterms:W3CDTF">2011-08-17T08:39:30Z</dcterms:modified>
  <cp:category/>
  <cp:version/>
  <cp:contentType/>
  <cp:contentStatus/>
</cp:coreProperties>
</file>